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0" windowWidth="11265" windowHeight="6495" tabRatio="657" activeTab="2"/>
  </bookViews>
  <sheets>
    <sheet name="evaluare" sheetId="1" r:id="rId1"/>
    <sheet name="disp" sheetId="2" r:id="rId2"/>
    <sheet name="TOTAL" sheetId="3" r:id="rId3"/>
  </sheets>
  <externalReferences>
    <externalReference r:id="rId6"/>
  </externalReferences>
  <definedNames>
    <definedName name="&#13;">#REF!</definedName>
    <definedName name="Balneo_06">'[1]Balneo_06'!$A$1:$D$18</definedName>
    <definedName name="Balneo_pr_sem_I_06">#REF!</definedName>
    <definedName name="Balneo_pr_sem_II_06">#REF!</definedName>
    <definedName name="Balneo_sem_I_06">'[1]Balneo_sem_I_06_c'!$A$1:$D$19</definedName>
    <definedName name="Balneo_sem_II_06">'[1]Balneo_sem_II_06_c'!$A$1:$D$19</definedName>
    <definedName name="pac_lab_06">#REF!</definedName>
    <definedName name="paracl_06_nv">#REF!</definedName>
    <definedName name="paracl_06_v">#REF!</definedName>
    <definedName name="_xlnm.Print_Area" localSheetId="1">'disp'!$A$1:$D$54</definedName>
    <definedName name="_xlnm.Print_Area" localSheetId="0">'evaluare'!$A$1:$E$53</definedName>
    <definedName name="_xlnm.Print_Area" localSheetId="2">'TOTAL'!$A$1:$E$51</definedName>
    <definedName name="Results">#REF!</definedName>
  </definedNames>
  <calcPr fullCalcOnLoad="1"/>
</workbook>
</file>

<file path=xl/sharedStrings.xml><?xml version="1.0" encoding="utf-8"?>
<sst xmlns="http://schemas.openxmlformats.org/spreadsheetml/2006/main" count="116" uniqueCount="60">
  <si>
    <t>Nr.crt.</t>
  </si>
  <si>
    <t>FURNIZOR</t>
  </si>
  <si>
    <t>Fond alocat 1</t>
  </si>
  <si>
    <t>TOTAL</t>
  </si>
  <si>
    <t>VAL.PUNCT=</t>
  </si>
  <si>
    <t>Margareta MIRON</t>
  </si>
  <si>
    <t>Aprobat,</t>
  </si>
  <si>
    <t>Avizat,</t>
  </si>
  <si>
    <t>CASA DE ASIGURARI DE SANATATE IASI</t>
  </si>
  <si>
    <t>ANEXA NR.   2</t>
  </si>
  <si>
    <t>3=col.2/total col.2*  total fond 1</t>
  </si>
  <si>
    <t>VALOARE PUNCT</t>
  </si>
  <si>
    <t>FOND DISPONIBILITATE ( 10%)</t>
  </si>
  <si>
    <t>FOND TOTAL ALOCAT RADIOLOGIE</t>
  </si>
  <si>
    <t>disponibilitate 10%</t>
  </si>
  <si>
    <t>VLAD MIHAELA</t>
  </si>
  <si>
    <t>EUROMEDIC ROMANIA SRL</t>
  </si>
  <si>
    <t>EXPLORA RX SRL</t>
  </si>
  <si>
    <t>HABA DANISIA RADIODIAGNOSTIC</t>
  </si>
  <si>
    <t>PANAITE IULIA VANDA</t>
  </si>
  <si>
    <t>Robert DÂNCĂ</t>
  </si>
  <si>
    <t>PRESEDINTE DIRECTOR GENERAL</t>
  </si>
  <si>
    <t xml:space="preserve"> Fond evaluare(90%)</t>
  </si>
  <si>
    <t>evaluare 90%</t>
  </si>
  <si>
    <t>DIRECTOR EXECUTIV DIRECTIA RELATII CONTRACTUALE</t>
  </si>
  <si>
    <t>ANEXA NR.   3</t>
  </si>
  <si>
    <t>SERVICII PARACLINICE DE RADIOLOGIE SI IMAGISTICA MEDICALA - CRITERIUL EVALUARE RESURSE</t>
  </si>
  <si>
    <t>SERVICII PARACLINICE DE RADIOLOGIE SI IMAGISTICA MEDICALA - CRITERIUL DISPONIBILITATE</t>
  </si>
  <si>
    <t>HELICOMED SRL</t>
  </si>
  <si>
    <t xml:space="preserve">3=col.2/total col.2* total fond 2 </t>
  </si>
  <si>
    <t xml:space="preserve">Fond alocat </t>
  </si>
  <si>
    <t>ANEXA NR. 1</t>
  </si>
  <si>
    <t>ARCADIA MEDICAL CENTER SRL</t>
  </si>
  <si>
    <t>C. D.R.I. NICOLINA</t>
  </si>
  <si>
    <t>CARDIOMED  SRL</t>
  </si>
  <si>
    <t>INSTITUTUL REGIONAL DE ONCOLOGIE IASI</t>
  </si>
  <si>
    <t>MITROPOLIA MOLDOVEI SI BUCOVINEI</t>
  </si>
  <si>
    <t>SP. CL. URGENTA  "PROF. DR. N. OBLU" IASI</t>
  </si>
  <si>
    <t>SPITALUL CLINIC  DR.C.I.PARHON IASI</t>
  </si>
  <si>
    <t>SPITALUL CLINIC CF IASI</t>
  </si>
  <si>
    <t>SPITALUL CLINIC DE RECUPERARE IASI</t>
  </si>
  <si>
    <t>SPITALUL CLINIC DE URGENTA PENTRU COPII "SF.MARIA" IASI</t>
  </si>
  <si>
    <t>SPITALUL CLINIC JUDETEAN DE URGENTA "SF. SPIRIDON" IASI</t>
  </si>
  <si>
    <t>SPITALUL MUNICIPAL DE URGENTA PASCANI</t>
  </si>
  <si>
    <t>AFFIDEA (EUROMEDIC ROMANIA SRL)</t>
  </si>
  <si>
    <t>puncte 2016</t>
  </si>
  <si>
    <t>AN 2015</t>
  </si>
  <si>
    <t>MNT DIAGNOSTIC SERVICES SRL</t>
  </si>
  <si>
    <t>ELYTIS HOSPITAL SRL</t>
  </si>
  <si>
    <t>CENTRUL MEDICAL UNIREA SRL</t>
  </si>
  <si>
    <t>SPITALUL DE BOLI CRONICE TG. FRUMOS</t>
  </si>
  <si>
    <t>SEF SERVICIU EVALUARE CONTRACTARE</t>
  </si>
  <si>
    <t>Isabela KASAL</t>
  </si>
  <si>
    <t>SEF SERVICIU DECONTARE</t>
  </si>
  <si>
    <t>Corina NEAMTIU</t>
  </si>
  <si>
    <t>DIF.2016 FATA DE 2015</t>
  </si>
  <si>
    <t>AMBULATORIU DE SPECIALITATE PARACLINIC  - RADIOLOGIE CONVENTIONALA SI IMAGISTICA  TOTAL CONTRACT 2016</t>
  </si>
  <si>
    <t>Observatii</t>
  </si>
  <si>
    <t>-30 +15 (iesire MS 1N, intrare MS 1/2N)</t>
  </si>
  <si>
    <t>SC SCAN EXPERT PASCANI + SCAN EXPERT IASI</t>
  </si>
</sst>
</file>

<file path=xl/styles.xml><?xml version="1.0" encoding="utf-8"?>
<styleSheet xmlns="http://schemas.openxmlformats.org/spreadsheetml/2006/main">
  <numFmts count="6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&quot;£&quot;#,##0;\-&quot;£&quot;#,##0"/>
    <numFmt numFmtId="183" formatCode="&quot;£&quot;#,##0;[Red]\-&quot;£&quot;#,##0"/>
    <numFmt numFmtId="184" formatCode="&quot;£&quot;#,##0.00;\-&quot;£&quot;#,##0.00"/>
    <numFmt numFmtId="185" formatCode="&quot;£&quot;#,##0.00;[Red]\-&quot;£&quot;#,##0.00"/>
    <numFmt numFmtId="186" formatCode="_-&quot;£&quot;* #,##0_-;\-&quot;£&quot;* #,##0_-;_-&quot;£&quot;* &quot;-&quot;_-;_-@_-"/>
    <numFmt numFmtId="187" formatCode="_-* #,##0_-;\-* #,##0_-;_-* &quot;-&quot;_-;_-@_-"/>
    <numFmt numFmtId="188" formatCode="_-&quot;£&quot;* #,##0.00_-;\-&quot;£&quot;* #,##0.00_-;_-&quot;£&quot;* &quot;-&quot;??_-;_-@_-"/>
    <numFmt numFmtId="189" formatCode="_-* #,##0.00_-;\-* #,##0.00_-;_-* &quot;-&quot;??_-;_-@_-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&quot;Da&quot;;&quot;Da&quot;;&quot;Nu&quot;"/>
    <numFmt numFmtId="194" formatCode="&quot;Adevărat&quot;;&quot;Adevărat&quot;;&quot;Fals&quot;"/>
    <numFmt numFmtId="195" formatCode="&quot;Activat&quot;;&quot;Activat&quot;;&quot;Dezactivat&quot;"/>
    <numFmt numFmtId="196" formatCode="_(* #,##0_);_(* \(#,##0\);_(* &quot;-&quot;??_);_(@_)"/>
    <numFmt numFmtId="197" formatCode="#,##0.0"/>
    <numFmt numFmtId="198" formatCode="0.0000"/>
    <numFmt numFmtId="199" formatCode="[$€-2]\ #,##0.00_);[Red]\([$€-2]\ #,##0.00\)"/>
    <numFmt numFmtId="200" formatCode="[$-409]dddd\,\ mmmm\ dd\,\ yyyy"/>
    <numFmt numFmtId="201" formatCode="[$-409]h:mm:ss\ AM/PM"/>
    <numFmt numFmtId="202" formatCode="0.0"/>
    <numFmt numFmtId="203" formatCode="0.0000000000"/>
    <numFmt numFmtId="204" formatCode="#,##0.00;[Red]#,##0.00"/>
    <numFmt numFmtId="205" formatCode="&quot;$&quot;#,##0.00"/>
    <numFmt numFmtId="206" formatCode="#,##0\ &quot;$&quot;;\-#,##0\ &quot;$&quot;"/>
    <numFmt numFmtId="207" formatCode="#,##0\ &quot;$&quot;;[Red]\-#,##0\ &quot;$&quot;"/>
    <numFmt numFmtId="208" formatCode="#,##0.00\ &quot;$&quot;;\-#,##0.00\ &quot;$&quot;"/>
    <numFmt numFmtId="209" formatCode="#,##0.00\ &quot;$&quot;;[Red]\-#,##0.00\ &quot;$&quot;"/>
    <numFmt numFmtId="210" formatCode="_-* #,##0\ &quot;$&quot;_-;\-* #,##0\ &quot;$&quot;_-;_-* &quot;-&quot;\ &quot;$&quot;_-;_-@_-"/>
    <numFmt numFmtId="211" formatCode="_-* #,##0\ _$_-;\-* #,##0\ _$_-;_-* &quot;-&quot;\ _$_-;_-@_-"/>
    <numFmt numFmtId="212" formatCode="_-* #,##0.00\ &quot;$&quot;_-;\-* #,##0.00\ &quot;$&quot;_-;_-* &quot;-&quot;??\ &quot;$&quot;_-;_-@_-"/>
    <numFmt numFmtId="213" formatCode="_-* #,##0.00\ _$_-;\-* #,##0.00\ _$_-;_-* &quot;-&quot;??\ _$_-;_-@_-"/>
    <numFmt numFmtId="214" formatCode="0.00000"/>
    <numFmt numFmtId="215" formatCode="0.00000000"/>
    <numFmt numFmtId="216" formatCode="#,##0.000000000000000000000"/>
    <numFmt numFmtId="217" formatCode="[$-418]d\ mmmm\ yyyy"/>
    <numFmt numFmtId="218" formatCode="#,##0.0000"/>
    <numFmt numFmtId="219" formatCode="#,##0.000000"/>
    <numFmt numFmtId="220" formatCode="#,##0.000"/>
    <numFmt numFmtId="221" formatCode="0.000"/>
    <numFmt numFmtId="222" formatCode="[$-418]dddd\,\ d\ mmmm\ yyyy"/>
  </numFmts>
  <fonts count="1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8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25">
    <xf numFmtId="3" fontId="0" fillId="0" borderId="1" applyNumberFormat="0" applyFont="0" applyBorder="0" applyAlignment="0"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92">
    <xf numFmtId="0" fontId="0" fillId="0" borderId="0" xfId="0" applyAlignment="1">
      <alignment/>
    </xf>
    <xf numFmtId="0" fontId="0" fillId="0" borderId="0" xfId="21" applyFill="1">
      <alignment/>
      <protection/>
    </xf>
    <xf numFmtId="0" fontId="8" fillId="0" borderId="0" xfId="21" applyFont="1" applyFill="1">
      <alignment/>
      <protection/>
    </xf>
    <xf numFmtId="0" fontId="6" fillId="0" borderId="0" xfId="21" applyFont="1" applyFill="1">
      <alignment/>
      <protection/>
    </xf>
    <xf numFmtId="4" fontId="6" fillId="0" borderId="0" xfId="21" applyNumberFormat="1" applyFont="1" applyFill="1">
      <alignment/>
      <protection/>
    </xf>
    <xf numFmtId="0" fontId="6" fillId="0" borderId="0" xfId="0" applyFont="1" applyFill="1" applyAlignment="1">
      <alignment/>
    </xf>
    <xf numFmtId="2" fontId="0" fillId="0" borderId="1" xfId="23" applyNumberFormat="1" applyFont="1" applyFill="1" applyBorder="1" applyAlignment="1">
      <alignment vertical="center" wrapText="1"/>
      <protection/>
    </xf>
    <xf numFmtId="0" fontId="0" fillId="0" borderId="1" xfId="0" applyFont="1" applyFill="1" applyBorder="1" applyAlignment="1">
      <alignment vertical="center" wrapText="1"/>
    </xf>
    <xf numFmtId="0" fontId="0" fillId="2" borderId="1" xfId="0" applyFont="1" applyFill="1" applyBorder="1" applyAlignment="1">
      <alignment vertical="center" wrapText="1"/>
    </xf>
    <xf numFmtId="0" fontId="4" fillId="0" borderId="0" xfId="21" applyFont="1" applyFill="1" applyAlignment="1">
      <alignment vertical="center"/>
      <protection/>
    </xf>
    <xf numFmtId="0" fontId="0" fillId="0" borderId="2" xfId="21" applyFont="1" applyFill="1" applyBorder="1">
      <alignment/>
      <protection/>
    </xf>
    <xf numFmtId="0" fontId="0" fillId="0" borderId="1" xfId="0" applyFont="1" applyFill="1" applyBorder="1" applyAlignment="1">
      <alignment vertical="center" wrapText="1"/>
    </xf>
    <xf numFmtId="2" fontId="0" fillId="0" borderId="1" xfId="23" applyNumberFormat="1" applyFont="1" applyFill="1" applyBorder="1" applyAlignment="1">
      <alignment vertical="center" wrapText="1"/>
      <protection/>
    </xf>
    <xf numFmtId="0" fontId="0" fillId="2" borderId="1" xfId="0" applyFont="1" applyFill="1" applyBorder="1" applyAlignment="1">
      <alignment vertical="center" wrapText="1"/>
    </xf>
    <xf numFmtId="1" fontId="0" fillId="0" borderId="1" xfId="21" applyNumberFormat="1" applyFont="1" applyFill="1" applyBorder="1" applyAlignment="1">
      <alignment wrapText="1"/>
      <protection/>
    </xf>
    <xf numFmtId="0" fontId="7" fillId="0" borderId="0" xfId="21" applyFont="1" applyFill="1" applyAlignment="1">
      <alignment vertical="center"/>
      <protection/>
    </xf>
    <xf numFmtId="4" fontId="8" fillId="2" borderId="0" xfId="21" applyNumberFormat="1" applyFont="1" applyFill="1" applyAlignment="1">
      <alignment vertical="center"/>
      <protection/>
    </xf>
    <xf numFmtId="4" fontId="8" fillId="0" borderId="0" xfId="21" applyNumberFormat="1" applyFont="1" applyFill="1" applyAlignment="1">
      <alignment vertical="center"/>
      <protection/>
    </xf>
    <xf numFmtId="4" fontId="9" fillId="2" borderId="1" xfId="21" applyNumberFormat="1" applyFont="1" applyFill="1" applyBorder="1" applyAlignment="1">
      <alignment vertical="center"/>
      <protection/>
    </xf>
    <xf numFmtId="4" fontId="0" fillId="0" borderId="1" xfId="21" applyNumberFormat="1" applyFont="1" applyFill="1" applyBorder="1" applyAlignment="1">
      <alignment vertical="center"/>
      <protection/>
    </xf>
    <xf numFmtId="1" fontId="0" fillId="0" borderId="1" xfId="21" applyNumberFormat="1" applyFont="1" applyFill="1" applyBorder="1" applyAlignment="1">
      <alignment vertical="center" wrapText="1"/>
      <protection/>
    </xf>
    <xf numFmtId="0" fontId="0" fillId="0" borderId="2" xfId="21" applyFont="1" applyFill="1" applyBorder="1" applyAlignment="1">
      <alignment vertical="center"/>
      <protection/>
    </xf>
    <xf numFmtId="0" fontId="0" fillId="0" borderId="1" xfId="0" applyFont="1" applyFill="1" applyBorder="1" applyAlignment="1">
      <alignment vertical="center"/>
    </xf>
    <xf numFmtId="0" fontId="0" fillId="0" borderId="3" xfId="21" applyFont="1" applyFill="1" applyBorder="1" applyAlignment="1">
      <alignment vertical="center"/>
      <protection/>
    </xf>
    <xf numFmtId="0" fontId="9" fillId="0" borderId="4" xfId="21" applyFont="1" applyFill="1" applyBorder="1" applyAlignment="1">
      <alignment vertical="center"/>
      <protection/>
    </xf>
    <xf numFmtId="4" fontId="9" fillId="2" borderId="4" xfId="21" applyNumberFormat="1" applyFont="1" applyFill="1" applyBorder="1" applyAlignment="1">
      <alignment vertical="center"/>
      <protection/>
    </xf>
    <xf numFmtId="4" fontId="4" fillId="0" borderId="0" xfId="21" applyNumberFormat="1" applyFont="1" applyFill="1" applyAlignment="1">
      <alignment vertical="center"/>
      <protection/>
    </xf>
    <xf numFmtId="4" fontId="4" fillId="2" borderId="0" xfId="21" applyNumberFormat="1" applyFont="1" applyFill="1" applyAlignment="1">
      <alignment vertical="center"/>
      <protection/>
    </xf>
    <xf numFmtId="2" fontId="6" fillId="2" borderId="0" xfId="0" applyNumberFormat="1" applyFont="1" applyFill="1" applyAlignment="1">
      <alignment vertical="center"/>
    </xf>
    <xf numFmtId="2" fontId="5" fillId="0" borderId="0" xfId="0" applyNumberFormat="1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4" fontId="5" fillId="0" borderId="0" xfId="0" applyNumberFormat="1" applyFont="1" applyFill="1" applyAlignment="1">
      <alignment vertical="center"/>
    </xf>
    <xf numFmtId="0" fontId="6" fillId="0" borderId="0" xfId="21" applyFont="1" applyFill="1" applyAlignment="1">
      <alignment vertical="center"/>
      <protection/>
    </xf>
    <xf numFmtId="0" fontId="6" fillId="2" borderId="0" xfId="0" applyFont="1" applyFill="1" applyAlignment="1">
      <alignment vertical="center" wrapText="1"/>
    </xf>
    <xf numFmtId="4" fontId="5" fillId="2" borderId="0" xfId="0" applyNumberFormat="1" applyFont="1" applyFill="1" applyAlignment="1">
      <alignment vertical="center"/>
    </xf>
    <xf numFmtId="4" fontId="6" fillId="2" borderId="0" xfId="0" applyNumberFormat="1" applyFont="1" applyFill="1" applyAlignment="1">
      <alignment vertical="center"/>
    </xf>
    <xf numFmtId="0" fontId="5" fillId="0" borderId="0" xfId="21" applyFont="1" applyFill="1" applyAlignment="1">
      <alignment vertical="center"/>
      <protection/>
    </xf>
    <xf numFmtId="4" fontId="6" fillId="2" borderId="0" xfId="21" applyNumberFormat="1" applyFont="1" applyFill="1" applyAlignment="1">
      <alignment vertical="center"/>
      <protection/>
    </xf>
    <xf numFmtId="4" fontId="6" fillId="0" borderId="0" xfId="21" applyNumberFormat="1" applyFont="1" applyFill="1" applyAlignment="1">
      <alignment vertical="center"/>
      <protection/>
    </xf>
    <xf numFmtId="4" fontId="5" fillId="0" borderId="0" xfId="21" applyNumberFormat="1" applyFont="1" applyFill="1" applyAlignment="1">
      <alignment vertical="center"/>
      <protection/>
    </xf>
    <xf numFmtId="2" fontId="5" fillId="0" borderId="0" xfId="0" applyNumberFormat="1" applyFont="1" applyFill="1" applyAlignment="1">
      <alignment wrapText="1"/>
    </xf>
    <xf numFmtId="0" fontId="6" fillId="0" borderId="0" xfId="0" applyFont="1" applyFill="1" applyAlignment="1">
      <alignment wrapText="1"/>
    </xf>
    <xf numFmtId="4" fontId="6" fillId="0" borderId="0" xfId="0" applyNumberFormat="1" applyFont="1" applyFill="1" applyAlignment="1">
      <alignment/>
    </xf>
    <xf numFmtId="2" fontId="5" fillId="0" borderId="0" xfId="21" applyNumberFormat="1" applyFont="1" applyFill="1" applyAlignment="1">
      <alignment horizontal="center" wrapText="1"/>
      <protection/>
    </xf>
    <xf numFmtId="0" fontId="5" fillId="0" borderId="0" xfId="0" applyNumberFormat="1" applyFont="1" applyFill="1" applyAlignment="1">
      <alignment horizontal="right"/>
    </xf>
    <xf numFmtId="0" fontId="5" fillId="0" borderId="0" xfId="21" applyFont="1" applyFill="1">
      <alignment/>
      <protection/>
    </xf>
    <xf numFmtId="4" fontId="5" fillId="0" borderId="0" xfId="0" applyNumberFormat="1" applyFont="1" applyFill="1" applyAlignment="1">
      <alignment horizontal="right"/>
    </xf>
    <xf numFmtId="4" fontId="5" fillId="0" borderId="0" xfId="0" applyNumberFormat="1" applyFont="1" applyFill="1" applyAlignment="1">
      <alignment/>
    </xf>
    <xf numFmtId="2" fontId="6" fillId="0" borderId="0" xfId="0" applyNumberFormat="1" applyFont="1" applyFill="1" applyAlignment="1">
      <alignment/>
    </xf>
    <xf numFmtId="4" fontId="9" fillId="0" borderId="5" xfId="21" applyNumberFormat="1" applyFont="1" applyFill="1" applyBorder="1">
      <alignment/>
      <protection/>
    </xf>
    <xf numFmtId="0" fontId="0" fillId="0" borderId="0" xfId="21" applyFont="1" applyFill="1" applyBorder="1">
      <alignment/>
      <protection/>
    </xf>
    <xf numFmtId="0" fontId="9" fillId="0" borderId="1" xfId="21" applyFont="1" applyFill="1" applyBorder="1">
      <alignment/>
      <protection/>
    </xf>
    <xf numFmtId="4" fontId="9" fillId="0" borderId="1" xfId="21" applyNumberFormat="1" applyFont="1" applyFill="1" applyBorder="1">
      <alignment/>
      <protection/>
    </xf>
    <xf numFmtId="0" fontId="0" fillId="0" borderId="0" xfId="21" applyFont="1" applyFill="1">
      <alignment/>
      <protection/>
    </xf>
    <xf numFmtId="0" fontId="0" fillId="0" borderId="3" xfId="21" applyFont="1" applyFill="1" applyBorder="1">
      <alignment/>
      <protection/>
    </xf>
    <xf numFmtId="2" fontId="9" fillId="0" borderId="4" xfId="21" applyNumberFormat="1" applyFont="1" applyFill="1" applyBorder="1" applyAlignment="1">
      <alignment horizontal="center" vertical="center"/>
      <protection/>
    </xf>
    <xf numFmtId="4" fontId="9" fillId="0" borderId="4" xfId="21" applyNumberFormat="1" applyFont="1" applyFill="1" applyBorder="1" applyAlignment="1">
      <alignment horizontal="center" vertical="center"/>
      <protection/>
    </xf>
    <xf numFmtId="2" fontId="9" fillId="0" borderId="0" xfId="21" applyNumberFormat="1" applyFont="1" applyFill="1" applyBorder="1">
      <alignment/>
      <protection/>
    </xf>
    <xf numFmtId="4" fontId="9" fillId="0" borderId="0" xfId="21" applyNumberFormat="1" applyFont="1" applyFill="1" applyBorder="1">
      <alignment/>
      <protection/>
    </xf>
    <xf numFmtId="4" fontId="0" fillId="0" borderId="0" xfId="21" applyNumberFormat="1" applyFont="1" applyFill="1" applyBorder="1">
      <alignment/>
      <protection/>
    </xf>
    <xf numFmtId="2" fontId="9" fillId="0" borderId="0" xfId="0" applyNumberFormat="1" applyFont="1" applyFill="1" applyAlignment="1">
      <alignment/>
    </xf>
    <xf numFmtId="4" fontId="0" fillId="0" borderId="0" xfId="21" applyNumberFormat="1" applyFont="1" applyFill="1">
      <alignment/>
      <protection/>
    </xf>
    <xf numFmtId="1" fontId="9" fillId="0" borderId="2" xfId="0" applyNumberFormat="1" applyFont="1" applyFill="1" applyBorder="1" applyAlignment="1">
      <alignment horizontal="center" vertical="center" wrapText="1"/>
    </xf>
    <xf numFmtId="1" fontId="9" fillId="0" borderId="1" xfId="22" applyNumberFormat="1" applyFont="1" applyFill="1" applyBorder="1" applyAlignment="1">
      <alignment horizontal="center" vertical="center"/>
      <protection/>
    </xf>
    <xf numFmtId="1" fontId="9" fillId="2" borderId="1" xfId="21" applyNumberFormat="1" applyFont="1" applyFill="1" applyBorder="1" applyAlignment="1">
      <alignment horizontal="center" vertical="center"/>
      <protection/>
    </xf>
    <xf numFmtId="1" fontId="9" fillId="0" borderId="1" xfId="21" applyNumberFormat="1" applyFont="1" applyFill="1" applyBorder="1" applyAlignment="1">
      <alignment horizontal="center" vertical="center"/>
      <protection/>
    </xf>
    <xf numFmtId="1" fontId="9" fillId="0" borderId="0" xfId="21" applyNumberFormat="1" applyFont="1" applyFill="1" applyAlignment="1">
      <alignment horizontal="center" vertical="center"/>
      <protection/>
    </xf>
    <xf numFmtId="0" fontId="0" fillId="0" borderId="0" xfId="21" applyFont="1" applyFill="1" applyAlignment="1">
      <alignment vertical="center"/>
      <protection/>
    </xf>
    <xf numFmtId="0" fontId="9" fillId="0" borderId="0" xfId="21" applyFont="1" applyFill="1" applyAlignment="1">
      <alignment vertical="center"/>
      <protection/>
    </xf>
    <xf numFmtId="4" fontId="0" fillId="2" borderId="0" xfId="21" applyNumberFormat="1" applyFont="1" applyFill="1" applyAlignment="1">
      <alignment vertical="center"/>
      <protection/>
    </xf>
    <xf numFmtId="4" fontId="0" fillId="0" borderId="0" xfId="21" applyNumberFormat="1" applyFont="1" applyFill="1" applyAlignment="1">
      <alignment vertical="center"/>
      <protection/>
    </xf>
    <xf numFmtId="4" fontId="9" fillId="2" borderId="0" xfId="21" applyNumberFormat="1" applyFont="1" applyFill="1" applyAlignment="1">
      <alignment vertical="center"/>
      <protection/>
    </xf>
    <xf numFmtId="4" fontId="9" fillId="0" borderId="0" xfId="21" applyNumberFormat="1" applyFont="1" applyFill="1" applyAlignment="1">
      <alignment vertical="center"/>
      <protection/>
    </xf>
    <xf numFmtId="4" fontId="0" fillId="0" borderId="0" xfId="0" applyNumberFormat="1" applyFont="1" applyFill="1" applyAlignment="1">
      <alignment vertical="center"/>
    </xf>
    <xf numFmtId="0" fontId="0" fillId="0" borderId="0" xfId="21" applyFont="1" applyFill="1" applyBorder="1" applyAlignment="1">
      <alignment vertical="center"/>
      <protection/>
    </xf>
    <xf numFmtId="4" fontId="0" fillId="0" borderId="5" xfId="21" applyNumberFormat="1" applyFont="1" applyFill="1" applyBorder="1">
      <alignment/>
      <protection/>
    </xf>
    <xf numFmtId="3" fontId="0" fillId="0" borderId="1" xfId="21" applyNumberFormat="1" applyFont="1" applyFill="1" applyBorder="1">
      <alignment/>
      <protection/>
    </xf>
    <xf numFmtId="1" fontId="0" fillId="0" borderId="1" xfId="21" applyNumberFormat="1" applyFont="1" applyFill="1" applyBorder="1">
      <alignment/>
      <protection/>
    </xf>
    <xf numFmtId="1" fontId="9" fillId="0" borderId="1" xfId="21" applyNumberFormat="1" applyFont="1" applyFill="1" applyBorder="1" applyAlignment="1">
      <alignment horizontal="center"/>
      <protection/>
    </xf>
    <xf numFmtId="0" fontId="9" fillId="0" borderId="4" xfId="21" applyFont="1" applyFill="1" applyBorder="1">
      <alignment/>
      <protection/>
    </xf>
    <xf numFmtId="4" fontId="9" fillId="0" borderId="4" xfId="21" applyNumberFormat="1" applyFont="1" applyFill="1" applyBorder="1">
      <alignment/>
      <protection/>
    </xf>
    <xf numFmtId="4" fontId="9" fillId="0" borderId="6" xfId="21" applyNumberFormat="1" applyFont="1" applyFill="1" applyBorder="1">
      <alignment/>
      <protection/>
    </xf>
    <xf numFmtId="1" fontId="9" fillId="0" borderId="5" xfId="21" applyNumberFormat="1" applyFont="1" applyFill="1" applyBorder="1" applyAlignment="1">
      <alignment horizontal="center" vertical="center"/>
      <protection/>
    </xf>
    <xf numFmtId="4" fontId="0" fillId="0" borderId="5" xfId="21" applyNumberFormat="1" applyFont="1" applyFill="1" applyBorder="1" applyAlignment="1">
      <alignment vertical="center"/>
      <protection/>
    </xf>
    <xf numFmtId="0" fontId="10" fillId="0" borderId="0" xfId="21" applyFont="1" applyFill="1" applyAlignment="1">
      <alignment horizontal="center"/>
      <protection/>
    </xf>
    <xf numFmtId="1" fontId="11" fillId="0" borderId="0" xfId="21" applyNumberFormat="1" applyFont="1" applyFill="1" applyBorder="1" applyAlignment="1">
      <alignment horizontal="center"/>
      <protection/>
    </xf>
    <xf numFmtId="0" fontId="11" fillId="0" borderId="0" xfId="21" applyFont="1" applyFill="1" applyAlignment="1">
      <alignment horizontal="center"/>
      <protection/>
    </xf>
    <xf numFmtId="3" fontId="9" fillId="0" borderId="1" xfId="21" applyNumberFormat="1" applyFont="1" applyFill="1" applyBorder="1">
      <alignment/>
      <protection/>
    </xf>
    <xf numFmtId="0" fontId="9" fillId="0" borderId="7" xfId="21" applyFont="1" applyFill="1" applyBorder="1" applyAlignment="1">
      <alignment horizontal="center" vertical="center" wrapText="1"/>
      <protection/>
    </xf>
    <xf numFmtId="0" fontId="9" fillId="0" borderId="8" xfId="22" applyFont="1" applyFill="1" applyBorder="1" applyAlignment="1">
      <alignment horizontal="center" vertical="center"/>
      <protection/>
    </xf>
    <xf numFmtId="4" fontId="9" fillId="2" borderId="8" xfId="21" applyNumberFormat="1" applyFont="1" applyFill="1" applyBorder="1" applyAlignment="1">
      <alignment horizontal="center" vertical="center"/>
      <protection/>
    </xf>
    <xf numFmtId="4" fontId="9" fillId="0" borderId="8" xfId="21" applyNumberFormat="1" applyFont="1" applyFill="1" applyBorder="1" applyAlignment="1">
      <alignment horizontal="center" vertical="center"/>
      <protection/>
    </xf>
    <xf numFmtId="4" fontId="9" fillId="0" borderId="9" xfId="21" applyNumberFormat="1" applyFont="1" applyFill="1" applyBorder="1" applyAlignment="1">
      <alignment horizontal="center" vertical="center" wrapText="1"/>
      <protection/>
    </xf>
    <xf numFmtId="0" fontId="9" fillId="0" borderId="0" xfId="21" applyFont="1" applyFill="1" applyAlignment="1">
      <alignment horizontal="center" vertical="center"/>
      <protection/>
    </xf>
    <xf numFmtId="0" fontId="9" fillId="0" borderId="7" xfId="21" applyFont="1" applyFill="1" applyBorder="1" applyAlignment="1">
      <alignment wrapText="1"/>
      <protection/>
    </xf>
    <xf numFmtId="0" fontId="9" fillId="0" borderId="8" xfId="21" applyFont="1" applyFill="1" applyBorder="1">
      <alignment/>
      <protection/>
    </xf>
    <xf numFmtId="4" fontId="9" fillId="0" borderId="8" xfId="21" applyNumberFormat="1" applyFont="1" applyFill="1" applyBorder="1" applyAlignment="1">
      <alignment horizontal="center"/>
      <protection/>
    </xf>
    <xf numFmtId="4" fontId="9" fillId="0" borderId="9" xfId="21" applyNumberFormat="1" applyFont="1" applyFill="1" applyBorder="1">
      <alignment/>
      <protection/>
    </xf>
    <xf numFmtId="0" fontId="9" fillId="0" borderId="0" xfId="21" applyFont="1" applyFill="1">
      <alignment/>
      <protection/>
    </xf>
    <xf numFmtId="1" fontId="9" fillId="0" borderId="2" xfId="21" applyNumberFormat="1" applyFont="1" applyFill="1" applyBorder="1">
      <alignment/>
      <protection/>
    </xf>
    <xf numFmtId="1" fontId="9" fillId="0" borderId="5" xfId="21" applyNumberFormat="1" applyFont="1" applyFill="1" applyBorder="1" applyAlignment="1">
      <alignment horizontal="center"/>
      <protection/>
    </xf>
    <xf numFmtId="1" fontId="9" fillId="0" borderId="0" xfId="21" applyNumberFormat="1" applyFont="1" applyFill="1">
      <alignment/>
      <protection/>
    </xf>
    <xf numFmtId="4" fontId="0" fillId="0" borderId="0" xfId="21" applyNumberFormat="1" applyFont="1" applyFill="1" applyAlignment="1" quotePrefix="1">
      <alignment vertical="center"/>
      <protection/>
    </xf>
    <xf numFmtId="2" fontId="5" fillId="0" borderId="0" xfId="21" applyNumberFormat="1" applyFont="1" applyFill="1" applyAlignment="1">
      <alignment vertical="center"/>
      <protection/>
    </xf>
    <xf numFmtId="4" fontId="6" fillId="0" borderId="0" xfId="0" applyNumberFormat="1" applyFont="1" applyFill="1" applyAlignment="1">
      <alignment vertical="center"/>
    </xf>
    <xf numFmtId="2" fontId="6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horizontal="right" vertical="center"/>
    </xf>
    <xf numFmtId="4" fontId="5" fillId="0" borderId="0" xfId="0" applyNumberFormat="1" applyFont="1" applyFill="1" applyAlignment="1">
      <alignment horizontal="right" vertical="center"/>
    </xf>
    <xf numFmtId="0" fontId="9" fillId="0" borderId="8" xfId="21" applyFont="1" applyFill="1" applyBorder="1" applyAlignment="1">
      <alignment horizontal="center" vertical="center"/>
      <protection/>
    </xf>
    <xf numFmtId="0" fontId="9" fillId="0" borderId="0" xfId="21" applyFont="1" applyFill="1" applyBorder="1" applyAlignment="1">
      <alignment horizontal="center" vertical="center"/>
      <protection/>
    </xf>
    <xf numFmtId="1" fontId="9" fillId="0" borderId="2" xfId="21" applyNumberFormat="1" applyFont="1" applyFill="1" applyBorder="1" applyAlignment="1">
      <alignment horizontal="center" vertical="center"/>
      <protection/>
    </xf>
    <xf numFmtId="1" fontId="9" fillId="0" borderId="0" xfId="21" applyNumberFormat="1" applyFont="1" applyFill="1" applyBorder="1" applyAlignment="1">
      <alignment horizontal="center" vertical="center"/>
      <protection/>
    </xf>
    <xf numFmtId="0" fontId="0" fillId="2" borderId="2" xfId="21" applyFont="1" applyFill="1" applyBorder="1" applyAlignment="1">
      <alignment vertical="center"/>
      <protection/>
    </xf>
    <xf numFmtId="0" fontId="0" fillId="2" borderId="0" xfId="21" applyFont="1" applyFill="1" applyBorder="1" applyAlignment="1">
      <alignment vertical="center"/>
      <protection/>
    </xf>
    <xf numFmtId="4" fontId="0" fillId="0" borderId="1" xfId="21" applyNumberFormat="1" applyFont="1" applyFill="1" applyBorder="1" applyAlignment="1">
      <alignment horizontal="right" vertical="center"/>
      <protection/>
    </xf>
    <xf numFmtId="0" fontId="0" fillId="0" borderId="2" xfId="21" applyFont="1" applyFill="1" applyBorder="1" applyAlignment="1">
      <alignment vertical="center"/>
      <protection/>
    </xf>
    <xf numFmtId="0" fontId="9" fillId="0" borderId="1" xfId="21" applyFont="1" applyFill="1" applyBorder="1" applyAlignment="1">
      <alignment vertical="center"/>
      <protection/>
    </xf>
    <xf numFmtId="4" fontId="9" fillId="0" borderId="1" xfId="21" applyNumberFormat="1" applyFont="1" applyFill="1" applyBorder="1" applyAlignment="1">
      <alignment vertical="center"/>
      <protection/>
    </xf>
    <xf numFmtId="0" fontId="0" fillId="0" borderId="0" xfId="21" applyFont="1" applyFill="1" applyAlignment="1">
      <alignment vertical="center"/>
      <protection/>
    </xf>
    <xf numFmtId="2" fontId="9" fillId="0" borderId="1" xfId="21" applyNumberFormat="1" applyFont="1" applyFill="1" applyBorder="1" applyAlignment="1">
      <alignment vertical="center"/>
      <protection/>
    </xf>
    <xf numFmtId="0" fontId="0" fillId="0" borderId="3" xfId="21" applyFont="1" applyFill="1" applyBorder="1" applyAlignment="1">
      <alignment vertical="center"/>
      <protection/>
    </xf>
    <xf numFmtId="2" fontId="9" fillId="0" borderId="0" xfId="21" applyNumberFormat="1" applyFont="1" applyFill="1" applyBorder="1" applyAlignment="1">
      <alignment vertical="center"/>
      <protection/>
    </xf>
    <xf numFmtId="4" fontId="9" fillId="0" borderId="0" xfId="21" applyNumberFormat="1" applyFont="1" applyFill="1" applyBorder="1" applyAlignment="1">
      <alignment vertical="center"/>
      <protection/>
    </xf>
    <xf numFmtId="4" fontId="0" fillId="0" borderId="0" xfId="21" applyNumberFormat="1" applyFont="1" applyFill="1" applyBorder="1" applyAlignment="1">
      <alignment vertical="center"/>
      <protection/>
    </xf>
    <xf numFmtId="2" fontId="9" fillId="0" borderId="0" xfId="0" applyNumberFormat="1" applyFont="1" applyFill="1" applyAlignment="1">
      <alignment vertical="center"/>
    </xf>
    <xf numFmtId="4" fontId="9" fillId="0" borderId="0" xfId="0" applyNumberFormat="1" applyFont="1" applyFill="1" applyAlignment="1">
      <alignment vertical="center"/>
    </xf>
    <xf numFmtId="2" fontId="5" fillId="0" borderId="0" xfId="21" applyNumberFormat="1" applyFont="1" applyFill="1" applyBorder="1" applyAlignment="1">
      <alignment vertical="center"/>
      <protection/>
    </xf>
    <xf numFmtId="4" fontId="5" fillId="0" borderId="0" xfId="21" applyNumberFormat="1" applyFont="1" applyFill="1" applyBorder="1" applyAlignment="1">
      <alignment vertical="center"/>
      <protection/>
    </xf>
    <xf numFmtId="4" fontId="6" fillId="0" borderId="0" xfId="21" applyNumberFormat="1" applyFont="1" applyFill="1" applyBorder="1" applyAlignment="1">
      <alignment vertical="center"/>
      <protection/>
    </xf>
    <xf numFmtId="0" fontId="0" fillId="0" borderId="0" xfId="21" applyFill="1" applyAlignment="1">
      <alignment vertical="center"/>
      <protection/>
    </xf>
    <xf numFmtId="2" fontId="3" fillId="0" borderId="0" xfId="21" applyNumberFormat="1" applyFont="1" applyFill="1" applyAlignment="1">
      <alignment vertical="center"/>
      <protection/>
    </xf>
    <xf numFmtId="4" fontId="3" fillId="0" borderId="0" xfId="21" applyNumberFormat="1" applyFont="1" applyFill="1" applyAlignment="1">
      <alignment vertical="center"/>
      <protection/>
    </xf>
    <xf numFmtId="4" fontId="0" fillId="0" borderId="0" xfId="21" applyNumberFormat="1" applyFill="1" applyAlignment="1">
      <alignment vertical="center"/>
      <protection/>
    </xf>
    <xf numFmtId="4" fontId="0" fillId="2" borderId="1" xfId="21" applyNumberFormat="1" applyFont="1" applyFill="1" applyBorder="1" applyAlignment="1">
      <alignment vertical="center"/>
      <protection/>
    </xf>
    <xf numFmtId="4" fontId="0" fillId="0" borderId="0" xfId="21" applyNumberFormat="1" applyFont="1" applyFill="1" applyBorder="1" applyAlignment="1">
      <alignment vertical="center"/>
      <protection/>
    </xf>
    <xf numFmtId="0" fontId="0" fillId="0" borderId="0" xfId="0" applyAlignment="1">
      <alignment horizontal="center"/>
    </xf>
    <xf numFmtId="4" fontId="9" fillId="0" borderId="5" xfId="21" applyNumberFormat="1" applyFont="1" applyFill="1" applyBorder="1">
      <alignment/>
      <protection/>
    </xf>
    <xf numFmtId="4" fontId="9" fillId="0" borderId="1" xfId="21" applyNumberFormat="1" applyFont="1" applyFill="1" applyBorder="1" applyAlignment="1">
      <alignment vertical="center"/>
      <protection/>
    </xf>
    <xf numFmtId="0" fontId="9" fillId="0" borderId="0" xfId="0" applyFont="1" applyAlignment="1">
      <alignment horizontal="center"/>
    </xf>
    <xf numFmtId="4" fontId="9" fillId="2" borderId="6" xfId="21" applyNumberFormat="1" applyFont="1" applyFill="1" applyBorder="1" applyAlignment="1">
      <alignment vertical="center"/>
      <protection/>
    </xf>
    <xf numFmtId="4" fontId="0" fillId="0" borderId="0" xfId="0" applyNumberFormat="1" applyFont="1" applyAlignment="1">
      <alignment horizontal="center" wrapText="1"/>
    </xf>
    <xf numFmtId="0" fontId="0" fillId="0" borderId="0" xfId="0" applyAlignment="1">
      <alignment horizontal="center" wrapText="1"/>
    </xf>
    <xf numFmtId="0" fontId="9" fillId="0" borderId="0" xfId="21" applyFont="1" applyFill="1" applyAlignment="1">
      <alignment horizontal="center" wrapText="1"/>
      <protection/>
    </xf>
    <xf numFmtId="1" fontId="3" fillId="0" borderId="0" xfId="21" applyNumberFormat="1" applyFont="1" applyFill="1" applyBorder="1" applyAlignment="1">
      <alignment horizontal="center" vertical="center" wrapText="1"/>
      <protection/>
    </xf>
    <xf numFmtId="14" fontId="5" fillId="0" borderId="0" xfId="21" applyNumberFormat="1" applyFont="1" applyFill="1" applyAlignment="1">
      <alignment horizontal="center" vertical="center"/>
      <protection/>
    </xf>
    <xf numFmtId="14" fontId="6" fillId="0" borderId="0" xfId="21" applyNumberFormat="1" applyFont="1" applyFill="1" applyAlignment="1">
      <alignment horizontal="center"/>
      <protection/>
    </xf>
    <xf numFmtId="0" fontId="5" fillId="0" borderId="0" xfId="21" applyFont="1" applyFill="1" applyAlignment="1">
      <alignment horizontal="center" vertical="center"/>
      <protection/>
    </xf>
    <xf numFmtId="2" fontId="5" fillId="0" borderId="0" xfId="21" applyNumberFormat="1" applyFont="1" applyFill="1" applyAlignment="1">
      <alignment horizontal="center" vertical="center" wrapText="1"/>
      <protection/>
    </xf>
    <xf numFmtId="2" fontId="0" fillId="2" borderId="1" xfId="23" applyNumberFormat="1" applyFont="1" applyFill="1" applyBorder="1" applyAlignment="1">
      <alignment vertical="center" wrapText="1"/>
      <protection/>
    </xf>
    <xf numFmtId="4" fontId="0" fillId="2" borderId="0" xfId="21" applyNumberFormat="1" applyFont="1" applyFill="1" applyBorder="1" applyAlignment="1">
      <alignment vertical="center"/>
      <protection/>
    </xf>
    <xf numFmtId="4" fontId="9" fillId="0" borderId="10" xfId="21" applyNumberFormat="1" applyFont="1" applyFill="1" applyBorder="1" applyAlignment="1">
      <alignment horizontal="center" vertical="center"/>
      <protection/>
    </xf>
    <xf numFmtId="4" fontId="0" fillId="0" borderId="11" xfId="21" applyNumberFormat="1" applyFont="1" applyFill="1" applyBorder="1" applyAlignment="1">
      <alignment vertical="center"/>
      <protection/>
    </xf>
    <xf numFmtId="4" fontId="0" fillId="2" borderId="11" xfId="21" applyNumberFormat="1" applyFont="1" applyFill="1" applyBorder="1" applyAlignment="1">
      <alignment vertical="center"/>
      <protection/>
    </xf>
    <xf numFmtId="4" fontId="9" fillId="0" borderId="11" xfId="21" applyNumberFormat="1" applyFont="1" applyFill="1" applyBorder="1" applyAlignment="1">
      <alignment vertical="center"/>
      <protection/>
    </xf>
    <xf numFmtId="4" fontId="9" fillId="0" borderId="12" xfId="21" applyNumberFormat="1" applyFont="1" applyFill="1" applyBorder="1" applyAlignment="1">
      <alignment horizontal="center" vertical="center"/>
      <protection/>
    </xf>
    <xf numFmtId="4" fontId="9" fillId="0" borderId="13" xfId="21" applyNumberFormat="1" applyFont="1" applyFill="1" applyBorder="1" applyAlignment="1">
      <alignment horizontal="center" vertical="center"/>
      <protection/>
    </xf>
    <xf numFmtId="1" fontId="3" fillId="0" borderId="11" xfId="21" applyNumberFormat="1" applyFont="1" applyFill="1" applyBorder="1" applyAlignment="1">
      <alignment horizontal="center" vertical="center" wrapText="1"/>
      <protection/>
    </xf>
    <xf numFmtId="3" fontId="3" fillId="0" borderId="1" xfId="21" applyNumberFormat="1" applyFont="1" applyFill="1" applyBorder="1" applyAlignment="1">
      <alignment horizontal="center" vertical="center"/>
      <protection/>
    </xf>
    <xf numFmtId="14" fontId="3" fillId="0" borderId="14" xfId="21" applyNumberFormat="1" applyFont="1" applyFill="1" applyBorder="1" applyAlignment="1">
      <alignment horizontal="center" vertical="center" wrapText="1"/>
      <protection/>
    </xf>
    <xf numFmtId="49" fontId="12" fillId="0" borderId="14" xfId="21" applyNumberFormat="1" applyFont="1" applyFill="1" applyBorder="1" applyAlignment="1">
      <alignment horizontal="center" vertical="center"/>
      <protection/>
    </xf>
    <xf numFmtId="49" fontId="12" fillId="2" borderId="14" xfId="21" applyNumberFormat="1" applyFont="1" applyFill="1" applyBorder="1" applyAlignment="1">
      <alignment horizontal="center" vertical="center"/>
      <protection/>
    </xf>
    <xf numFmtId="49" fontId="3" fillId="0" borderId="14" xfId="21" applyNumberFormat="1" applyFont="1" applyFill="1" applyBorder="1" applyAlignment="1">
      <alignment horizontal="center" vertical="center"/>
      <protection/>
    </xf>
    <xf numFmtId="49" fontId="3" fillId="0" borderId="15" xfId="21" applyNumberFormat="1" applyFont="1" applyFill="1" applyBorder="1" applyAlignment="1">
      <alignment horizontal="center" vertical="center"/>
      <protection/>
    </xf>
    <xf numFmtId="2" fontId="0" fillId="2" borderId="1" xfId="23" applyNumberFormat="1" applyFont="1" applyFill="1" applyBorder="1" applyAlignment="1">
      <alignment vertical="center" wrapText="1"/>
      <protection/>
    </xf>
    <xf numFmtId="3" fontId="0" fillId="2" borderId="1" xfId="21" applyNumberFormat="1" applyFont="1" applyFill="1" applyBorder="1">
      <alignment/>
      <protection/>
    </xf>
    <xf numFmtId="4" fontId="0" fillId="2" borderId="5" xfId="21" applyNumberFormat="1" applyFont="1" applyFill="1" applyBorder="1">
      <alignment/>
      <protection/>
    </xf>
    <xf numFmtId="4" fontId="0" fillId="2" borderId="0" xfId="21" applyNumberFormat="1" applyFont="1" applyFill="1">
      <alignment/>
      <protection/>
    </xf>
    <xf numFmtId="0" fontId="0" fillId="2" borderId="0" xfId="21" applyFont="1" applyFill="1">
      <alignment/>
      <protection/>
    </xf>
    <xf numFmtId="0" fontId="11" fillId="2" borderId="0" xfId="21" applyFont="1" applyFill="1" applyAlignment="1">
      <alignment horizontal="center"/>
      <protection/>
    </xf>
    <xf numFmtId="4" fontId="13" fillId="0" borderId="1" xfId="21" applyNumberFormat="1" applyFont="1" applyFill="1" applyBorder="1" applyAlignment="1">
      <alignment vertical="center"/>
      <protection/>
    </xf>
    <xf numFmtId="0" fontId="9" fillId="0" borderId="0" xfId="21" applyFont="1" applyFill="1" applyAlignment="1">
      <alignment horizontal="center" wrapText="1"/>
      <protection/>
    </xf>
    <xf numFmtId="0" fontId="0" fillId="0" borderId="0" xfId="0" applyAlignment="1">
      <alignment horizontal="center" wrapText="1"/>
    </xf>
    <xf numFmtId="0" fontId="0" fillId="0" borderId="0" xfId="21" applyFont="1" applyFill="1" applyAlignment="1">
      <alignment horizontal="center" wrapText="1"/>
      <protection/>
    </xf>
    <xf numFmtId="2" fontId="5" fillId="0" borderId="0" xfId="0" applyNumberFormat="1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2" fontId="0" fillId="0" borderId="0" xfId="0" applyNumberFormat="1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5" fillId="0" borderId="0" xfId="21" applyFont="1" applyFill="1" applyAlignment="1">
      <alignment horizontal="center" vertical="center"/>
      <protection/>
    </xf>
    <xf numFmtId="2" fontId="5" fillId="0" borderId="0" xfId="21" applyNumberFormat="1" applyFont="1" applyFill="1" applyAlignment="1">
      <alignment horizontal="center" vertical="center" wrapText="1"/>
      <protection/>
    </xf>
    <xf numFmtId="4" fontId="0" fillId="0" borderId="0" xfId="0" applyNumberFormat="1" applyFont="1" applyAlignment="1">
      <alignment horizontal="center" wrapText="1"/>
    </xf>
    <xf numFmtId="4" fontId="5" fillId="0" borderId="0" xfId="0" applyNumberFormat="1" applyFont="1" applyFill="1" applyAlignment="1">
      <alignment vertical="center" wrapText="1"/>
    </xf>
    <xf numFmtId="2" fontId="5" fillId="0" borderId="0" xfId="0" applyNumberFormat="1" applyFont="1" applyFill="1" applyAlignment="1">
      <alignment wrapText="1"/>
    </xf>
    <xf numFmtId="0" fontId="6" fillId="0" borderId="0" xfId="0" applyFont="1" applyFill="1" applyAlignment="1">
      <alignment wrapText="1"/>
    </xf>
    <xf numFmtId="2" fontId="0" fillId="0" borderId="0" xfId="0" applyNumberFormat="1" applyFont="1" applyFill="1" applyAlignment="1">
      <alignment wrapText="1"/>
    </xf>
    <xf numFmtId="0" fontId="0" fillId="0" borderId="0" xfId="0" applyFont="1" applyFill="1" applyAlignment="1">
      <alignment wrapText="1"/>
    </xf>
    <xf numFmtId="2" fontId="5" fillId="0" borderId="0" xfId="21" applyNumberFormat="1" applyFont="1" applyFill="1" applyAlignment="1">
      <alignment horizontal="center" wrapText="1"/>
      <protection/>
    </xf>
    <xf numFmtId="4" fontId="5" fillId="0" borderId="0" xfId="0" applyNumberFormat="1" applyFont="1" applyFill="1" applyAlignment="1">
      <alignment wrapText="1"/>
    </xf>
    <xf numFmtId="0" fontId="6" fillId="0" borderId="0" xfId="0" applyFont="1" applyAlignment="1">
      <alignment vertical="center" wrapText="1"/>
    </xf>
    <xf numFmtId="2" fontId="9" fillId="0" borderId="0" xfId="0" applyNumberFormat="1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5" fillId="0" borderId="0" xfId="21" applyFont="1" applyFill="1" applyAlignment="1">
      <alignment horizontal="center" vertical="center" wrapText="1"/>
      <protection/>
    </xf>
    <xf numFmtId="0" fontId="5" fillId="0" borderId="0" xfId="0" applyFont="1" applyFill="1" applyAlignment="1">
      <alignment horizontal="center" vertical="center" wrapText="1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_evaluare_laboratoare_06_ian_2007" xfId="21"/>
    <cellStyle name="Normal_adresabilitate" xfId="22"/>
    <cellStyle name="Normal_all--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gabir.CASS_IS.000\My%20Documents\Balneo_serv_05_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neo_06"/>
      <sheetName val="Balneo_sem_I_06_c"/>
      <sheetName val="Balneo_sem_II_06_c"/>
      <sheetName val="Balneo_06_sem_I"/>
      <sheetName val="Balneo_06_sem_II"/>
      <sheetName val="Balneo_06_0"/>
      <sheetName val="Balneo_05_0"/>
    </sheetNames>
    <sheetDataSet>
      <sheetData sheetId="0">
        <row r="1">
          <cell r="A1" t="str">
            <v>UNITATE</v>
          </cell>
          <cell r="B1" t="str">
            <v>NR_CONTR</v>
          </cell>
          <cell r="C1" t="str">
            <v>Suma_rap</v>
          </cell>
          <cell r="D1" t="str">
            <v>Suma_val</v>
          </cell>
        </row>
        <row r="2">
          <cell r="A2" t="str">
            <v>DASANA</v>
          </cell>
          <cell r="B2" t="str">
            <v>1404</v>
          </cell>
          <cell r="C2">
            <v>84817.7</v>
          </cell>
          <cell r="D2">
            <v>84330.2</v>
          </cell>
        </row>
        <row r="3">
          <cell r="A3" t="str">
            <v>Med. Fizica si de Recuperare Reumatologie</v>
          </cell>
          <cell r="B3" t="str">
            <v>1405</v>
          </cell>
          <cell r="C3">
            <v>385757</v>
          </cell>
          <cell r="D3">
            <v>381667.1</v>
          </cell>
        </row>
        <row r="4">
          <cell r="A4" t="str">
            <v>MEDFIZ SCM</v>
          </cell>
          <cell r="B4" t="str">
            <v>1407</v>
          </cell>
          <cell r="C4">
            <v>120718.1</v>
          </cell>
          <cell r="D4">
            <v>117940.7</v>
          </cell>
        </row>
        <row r="5">
          <cell r="A5" t="str">
            <v>Balneologie si Recuperare medicala</v>
          </cell>
          <cell r="B5" t="str">
            <v>1408</v>
          </cell>
          <cell r="C5">
            <v>234616.2</v>
          </cell>
          <cell r="D5">
            <v>232221.7</v>
          </cell>
        </row>
        <row r="6">
          <cell r="A6" t="str">
            <v>SAN FIZ</v>
          </cell>
          <cell r="B6" t="str">
            <v>1409</v>
          </cell>
          <cell r="C6">
            <v>23410.1</v>
          </cell>
          <cell r="D6">
            <v>23228.199999999997</v>
          </cell>
        </row>
        <row r="7">
          <cell r="A7" t="str">
            <v>Centrul Med. SF.PETRU SI PAVEL</v>
          </cell>
          <cell r="B7" t="str">
            <v>1411</v>
          </cell>
          <cell r="C7">
            <v>318304.1</v>
          </cell>
          <cell r="D7">
            <v>314995.9</v>
          </cell>
        </row>
        <row r="8">
          <cell r="A8" t="str">
            <v>Spitalul Orasenesc Hirlau</v>
          </cell>
          <cell r="B8" t="str">
            <v>1412</v>
          </cell>
          <cell r="C8">
            <v>97597.79999999999</v>
          </cell>
          <cell r="D8">
            <v>88637.79999999999</v>
          </cell>
        </row>
        <row r="9">
          <cell r="A9" t="str">
            <v>Spitalul Municipal Pascani</v>
          </cell>
          <cell r="B9" t="str">
            <v>1413</v>
          </cell>
          <cell r="C9">
            <v>73549.20000000001</v>
          </cell>
          <cell r="D9">
            <v>70987.4</v>
          </cell>
        </row>
        <row r="10">
          <cell r="A10" t="str">
            <v>Spitalul Sf.Spiridon</v>
          </cell>
          <cell r="B10" t="str">
            <v>1414</v>
          </cell>
          <cell r="C10">
            <v>698122.3</v>
          </cell>
          <cell r="D10">
            <v>660095.6</v>
          </cell>
        </row>
        <row r="11">
          <cell r="A11" t="str">
            <v>AMITIE VITAL SCM</v>
          </cell>
          <cell r="B11" t="str">
            <v>1432</v>
          </cell>
          <cell r="C11">
            <v>80555.4</v>
          </cell>
          <cell r="D11">
            <v>79565.6</v>
          </cell>
        </row>
        <row r="12">
          <cell r="A12" t="str">
            <v>Centrul Medical COPOU</v>
          </cell>
          <cell r="B12" t="str">
            <v>1494</v>
          </cell>
          <cell r="C12">
            <v>1475.1</v>
          </cell>
          <cell r="D12">
            <v>1475.1</v>
          </cell>
        </row>
        <row r="13">
          <cell r="A13" t="str">
            <v>CHIRIEAC RODICA MARIETA</v>
          </cell>
          <cell r="B13" t="str">
            <v>1501</v>
          </cell>
          <cell r="C13">
            <v>45516.2</v>
          </cell>
          <cell r="D13">
            <v>44563.600000000006</v>
          </cell>
        </row>
        <row r="14">
          <cell r="A14" t="str">
            <v>BALNEOSAN SRL</v>
          </cell>
          <cell r="B14" t="str">
            <v>1517</v>
          </cell>
          <cell r="C14">
            <v>91708.7</v>
          </cell>
          <cell r="D14">
            <v>87698.5</v>
          </cell>
        </row>
        <row r="15">
          <cell r="A15" t="str">
            <v>CMA RECUPERARE "NICOLINA"</v>
          </cell>
          <cell r="B15" t="str">
            <v>1585</v>
          </cell>
          <cell r="C15">
            <v>1325540.8</v>
          </cell>
          <cell r="D15">
            <v>1260678.2000000002</v>
          </cell>
        </row>
        <row r="16">
          <cell r="A16" t="str">
            <v>FIZIOMEDICA SRL</v>
          </cell>
          <cell r="B16" t="str">
            <v>1664</v>
          </cell>
          <cell r="C16">
            <v>77737.1</v>
          </cell>
          <cell r="D16">
            <v>75396.29999999999</v>
          </cell>
        </row>
        <row r="17">
          <cell r="A17" t="str">
            <v>ANCUTA CODRINA IRENA MIHAELA</v>
          </cell>
          <cell r="B17" t="str">
            <v>1665</v>
          </cell>
          <cell r="C17">
            <v>33422.4</v>
          </cell>
          <cell r="D17">
            <v>32345.8</v>
          </cell>
        </row>
        <row r="18">
          <cell r="A18" t="str">
            <v>ANALDA SRL (iul-dec*2)</v>
          </cell>
          <cell r="B18" t="str">
            <v>1822</v>
          </cell>
          <cell r="C18">
            <v>248301</v>
          </cell>
          <cell r="D18">
            <v>238857.8</v>
          </cell>
        </row>
      </sheetData>
      <sheetData sheetId="1">
        <row r="1">
          <cell r="A1" t="str">
            <v>UNITATE</v>
          </cell>
          <cell r="B1" t="str">
            <v>NR_CONTR</v>
          </cell>
          <cell r="C1" t="str">
            <v>Suma_rap</v>
          </cell>
          <cell r="D1" t="str">
            <v>Suma_val</v>
          </cell>
        </row>
        <row r="2">
          <cell r="A2" t="str">
            <v>DASANA</v>
          </cell>
          <cell r="B2" t="str">
            <v>1404</v>
          </cell>
          <cell r="C2">
            <v>41904.2</v>
          </cell>
          <cell r="D2">
            <v>41904.2</v>
          </cell>
        </row>
        <row r="3">
          <cell r="A3" t="str">
            <v>Med. Fizica si de Recuperare Reumatologie</v>
          </cell>
          <cell r="B3" t="str">
            <v>1405</v>
          </cell>
          <cell r="C3">
            <v>203666.1</v>
          </cell>
          <cell r="D3">
            <v>201930</v>
          </cell>
        </row>
        <row r="4">
          <cell r="A4" t="str">
            <v>MEDFIZ SCM</v>
          </cell>
          <cell r="B4" t="str">
            <v>1407</v>
          </cell>
          <cell r="C4">
            <v>58232.4</v>
          </cell>
          <cell r="D4">
            <v>57580</v>
          </cell>
        </row>
        <row r="5">
          <cell r="A5" t="str">
            <v>Balneologie si Recuperare medicala</v>
          </cell>
          <cell r="B5" t="str">
            <v>1408</v>
          </cell>
          <cell r="C5">
            <v>116137.3</v>
          </cell>
          <cell r="D5">
            <v>115441.5</v>
          </cell>
        </row>
        <row r="6">
          <cell r="A6" t="str">
            <v>SAN FIZ</v>
          </cell>
          <cell r="B6" t="str">
            <v>1409</v>
          </cell>
          <cell r="C6">
            <v>12581.4</v>
          </cell>
          <cell r="D6">
            <v>12581.4</v>
          </cell>
        </row>
        <row r="7">
          <cell r="A7" t="str">
            <v>Centrul Med. SF.PETRU SI PAVEL</v>
          </cell>
          <cell r="B7" t="str">
            <v>1411</v>
          </cell>
          <cell r="C7">
            <v>198014</v>
          </cell>
          <cell r="D7">
            <v>197072.6</v>
          </cell>
        </row>
        <row r="8">
          <cell r="A8" t="str">
            <v>Spitalul Orasenesc Hirlau</v>
          </cell>
          <cell r="B8" t="str">
            <v>1412</v>
          </cell>
          <cell r="C8">
            <v>57795.1</v>
          </cell>
          <cell r="D8">
            <v>49861.1</v>
          </cell>
        </row>
        <row r="9">
          <cell r="A9" t="str">
            <v>Spitalul Municipal Pascani</v>
          </cell>
          <cell r="B9" t="str">
            <v>1413</v>
          </cell>
          <cell r="C9">
            <v>33235.8</v>
          </cell>
          <cell r="D9">
            <v>32924.7</v>
          </cell>
        </row>
        <row r="10">
          <cell r="A10" t="str">
            <v>Spitalul Sf.Spiridon</v>
          </cell>
          <cell r="B10" t="str">
            <v>1414</v>
          </cell>
          <cell r="C10">
            <v>378517.6</v>
          </cell>
          <cell r="D10">
            <v>362399</v>
          </cell>
        </row>
        <row r="11">
          <cell r="A11" t="str">
            <v>AMITIE VITAL SCM</v>
          </cell>
          <cell r="B11" t="str">
            <v>1432</v>
          </cell>
          <cell r="C11">
            <v>42600.2</v>
          </cell>
          <cell r="D11">
            <v>42386</v>
          </cell>
        </row>
        <row r="12">
          <cell r="A12" t="str">
            <v>Centrul Medical COPOU</v>
          </cell>
          <cell r="B12" t="str">
            <v>1494</v>
          </cell>
          <cell r="C12">
            <v>1041</v>
          </cell>
          <cell r="D12">
            <v>1041</v>
          </cell>
        </row>
        <row r="13">
          <cell r="A13" t="str">
            <v>CHIRIEAC RODICA MARIETA</v>
          </cell>
          <cell r="B13" t="str">
            <v>1501</v>
          </cell>
          <cell r="C13">
            <v>24896.5</v>
          </cell>
          <cell r="D13">
            <v>24641.4</v>
          </cell>
        </row>
        <row r="14">
          <cell r="A14" t="str">
            <v>BALNEOSAN SRL</v>
          </cell>
          <cell r="B14" t="str">
            <v>1517</v>
          </cell>
          <cell r="C14">
            <v>42547.7</v>
          </cell>
          <cell r="D14">
            <v>41410.7</v>
          </cell>
        </row>
        <row r="15">
          <cell r="A15" t="str">
            <v>CMA RECUPERARE "NICOLINA"</v>
          </cell>
          <cell r="B15" t="str">
            <v>1585</v>
          </cell>
          <cell r="C15">
            <v>649540.3</v>
          </cell>
          <cell r="D15">
            <v>616449.9</v>
          </cell>
        </row>
        <row r="16">
          <cell r="A16" t="str">
            <v>FIZIOMEDICA SRL</v>
          </cell>
          <cell r="B16" t="str">
            <v>1664</v>
          </cell>
          <cell r="C16">
            <v>37975.6</v>
          </cell>
          <cell r="D16">
            <v>36912.7</v>
          </cell>
        </row>
        <row r="17">
          <cell r="A17" t="str">
            <v>ANCUTA CODRINA IRENA MIHAELA</v>
          </cell>
          <cell r="B17" t="str">
            <v>1665</v>
          </cell>
          <cell r="C17">
            <v>17962</v>
          </cell>
          <cell r="D17">
            <v>17805.1</v>
          </cell>
        </row>
        <row r="18">
          <cell r="A18" t="str">
            <v>ANALDA SRL (mai-iun)</v>
          </cell>
          <cell r="B18" t="str">
            <v>1822</v>
          </cell>
          <cell r="C18">
            <v>39820.9</v>
          </cell>
          <cell r="D18">
            <v>39490.2</v>
          </cell>
        </row>
        <row r="19">
          <cell r="A19" t="str">
            <v>Cabinet medical Stefania SRL (mai-iun)</v>
          </cell>
          <cell r="B19" t="str">
            <v>1824</v>
          </cell>
          <cell r="C19">
            <v>2731.9</v>
          </cell>
          <cell r="D19">
            <v>2698.4</v>
          </cell>
        </row>
      </sheetData>
      <sheetData sheetId="2">
        <row r="1">
          <cell r="A1" t="str">
            <v>UNITATE</v>
          </cell>
          <cell r="B1" t="str">
            <v>NR_CONTR</v>
          </cell>
          <cell r="C1" t="str">
            <v>Suma_rap</v>
          </cell>
          <cell r="D1" t="str">
            <v>Suma_val</v>
          </cell>
        </row>
        <row r="2">
          <cell r="A2" t="str">
            <v>DASANA</v>
          </cell>
          <cell r="B2" t="str">
            <v>1404</v>
          </cell>
          <cell r="C2">
            <v>42913.5</v>
          </cell>
          <cell r="D2">
            <v>42426</v>
          </cell>
        </row>
        <row r="3">
          <cell r="A3" t="str">
            <v>Med. Fizica si de Recuperare Reumatologie</v>
          </cell>
          <cell r="B3" t="str">
            <v>1405</v>
          </cell>
          <cell r="C3">
            <v>182090.9</v>
          </cell>
          <cell r="D3">
            <v>179737.1</v>
          </cell>
        </row>
        <row r="4">
          <cell r="A4" t="str">
            <v>MEDFIZ SCM</v>
          </cell>
          <cell r="B4" t="str">
            <v>1407</v>
          </cell>
          <cell r="C4">
            <v>62485.7</v>
          </cell>
          <cell r="D4">
            <v>60360.7</v>
          </cell>
        </row>
        <row r="5">
          <cell r="A5" t="str">
            <v>Balneologie si Recuperare medicala</v>
          </cell>
          <cell r="B5" t="str">
            <v>1408</v>
          </cell>
          <cell r="C5">
            <v>118478.9</v>
          </cell>
          <cell r="D5">
            <v>116780.2</v>
          </cell>
        </row>
        <row r="6">
          <cell r="A6" t="str">
            <v>SAN FIZ</v>
          </cell>
          <cell r="B6" t="str">
            <v>1409</v>
          </cell>
          <cell r="C6">
            <v>10828.7</v>
          </cell>
          <cell r="D6">
            <v>10646.8</v>
          </cell>
        </row>
        <row r="7">
          <cell r="A7" t="str">
            <v>Centrul Med. SF.PETRU SI PAVEL</v>
          </cell>
          <cell r="B7" t="str">
            <v>1411</v>
          </cell>
          <cell r="C7">
            <v>120290.1</v>
          </cell>
          <cell r="D7">
            <v>117923.3</v>
          </cell>
        </row>
        <row r="8">
          <cell r="A8" t="str">
            <v>Spitalul Orasenesc Hirlau</v>
          </cell>
          <cell r="B8" t="str">
            <v>1412</v>
          </cell>
          <cell r="C8">
            <v>39802.7</v>
          </cell>
          <cell r="D8">
            <v>38776.7</v>
          </cell>
        </row>
        <row r="9">
          <cell r="A9" t="str">
            <v>Spitalul Municipal Pascani</v>
          </cell>
          <cell r="B9" t="str">
            <v>1413</v>
          </cell>
          <cell r="C9">
            <v>40313.4</v>
          </cell>
          <cell r="D9">
            <v>38062.7</v>
          </cell>
        </row>
        <row r="10">
          <cell r="A10" t="str">
            <v>Spitalul Sf.Spiridon</v>
          </cell>
          <cell r="B10" t="str">
            <v>1414</v>
          </cell>
          <cell r="C10">
            <v>319604.7</v>
          </cell>
          <cell r="D10">
            <v>297696.6</v>
          </cell>
        </row>
        <row r="11">
          <cell r="A11" t="str">
            <v>AMITIE VITAL SCM</v>
          </cell>
          <cell r="B11" t="str">
            <v>1432</v>
          </cell>
          <cell r="C11">
            <v>37955.2</v>
          </cell>
          <cell r="D11">
            <v>37179.6</v>
          </cell>
        </row>
        <row r="12">
          <cell r="A12" t="str">
            <v>Centrul Medical COPOU</v>
          </cell>
          <cell r="B12" t="str">
            <v>1494</v>
          </cell>
          <cell r="C12">
            <v>434.1</v>
          </cell>
          <cell r="D12">
            <v>434.1</v>
          </cell>
        </row>
        <row r="13">
          <cell r="A13" t="str">
            <v>CHIRIEAC RODICA MARIETA</v>
          </cell>
          <cell r="B13" t="str">
            <v>1501</v>
          </cell>
          <cell r="C13">
            <v>20619.7</v>
          </cell>
          <cell r="D13">
            <v>19922.2</v>
          </cell>
        </row>
        <row r="14">
          <cell r="A14" t="str">
            <v>BALNEOSAN SRL</v>
          </cell>
          <cell r="B14" t="str">
            <v>1517</v>
          </cell>
          <cell r="C14">
            <v>49161</v>
          </cell>
          <cell r="D14">
            <v>46287.8</v>
          </cell>
        </row>
        <row r="15">
          <cell r="A15" t="str">
            <v>CMA RECUPERARE "NICOLINA"</v>
          </cell>
          <cell r="B15" t="str">
            <v>1585</v>
          </cell>
          <cell r="C15">
            <v>676000.5</v>
          </cell>
          <cell r="D15">
            <v>644228.3</v>
          </cell>
        </row>
        <row r="16">
          <cell r="A16" t="str">
            <v>FIZIOMEDICA SRL</v>
          </cell>
          <cell r="B16" t="str">
            <v>1664</v>
          </cell>
          <cell r="C16">
            <v>39761.5</v>
          </cell>
          <cell r="D16">
            <v>38483.6</v>
          </cell>
        </row>
        <row r="17">
          <cell r="A17" t="str">
            <v>ANCUTA CODRINA IRENA MIHAELA</v>
          </cell>
          <cell r="B17" t="str">
            <v>1665</v>
          </cell>
          <cell r="C17">
            <v>15460.4</v>
          </cell>
          <cell r="D17">
            <v>14540.7</v>
          </cell>
        </row>
        <row r="18">
          <cell r="A18" t="str">
            <v>ANALDA SRL</v>
          </cell>
          <cell r="B18" t="str">
            <v>1822</v>
          </cell>
          <cell r="C18">
            <v>124150.5</v>
          </cell>
          <cell r="D18">
            <v>119428.9</v>
          </cell>
        </row>
        <row r="19">
          <cell r="A19" t="str">
            <v>Cabinet medical Stefania SRL</v>
          </cell>
          <cell r="B19" t="str">
            <v>1824</v>
          </cell>
          <cell r="C19">
            <v>9921.6</v>
          </cell>
          <cell r="D19">
            <v>9503.5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6"/>
  <sheetViews>
    <sheetView showGridLines="0" view="pageBreakPreview" zoomScale="60" workbookViewId="0" topLeftCell="A10">
      <selection activeCell="A21" sqref="A21:A42"/>
    </sheetView>
  </sheetViews>
  <sheetFormatPr defaultColWidth="9.140625" defaultRowHeight="12.75"/>
  <cols>
    <col min="1" max="1" width="3.7109375" style="129" customWidth="1"/>
    <col min="2" max="2" width="48.00390625" style="130" customWidth="1"/>
    <col min="3" max="3" width="15.28125" style="131" customWidth="1"/>
    <col min="4" max="4" width="16.28125" style="132" customWidth="1"/>
    <col min="5" max="5" width="28.57421875" style="132" customWidth="1"/>
    <col min="6" max="16384" width="9.140625" style="129" customWidth="1"/>
  </cols>
  <sheetData>
    <row r="1" spans="1:5" s="32" customFormat="1" ht="15" customHeight="1">
      <c r="A1" s="173" t="s">
        <v>8</v>
      </c>
      <c r="B1" s="174"/>
      <c r="C1" s="174"/>
      <c r="D1" s="174"/>
      <c r="E1" s="30"/>
    </row>
    <row r="2" spans="1:5" s="32" customFormat="1" ht="15" customHeight="1">
      <c r="A2" s="29"/>
      <c r="B2" s="30"/>
      <c r="C2" s="30"/>
      <c r="D2" s="30"/>
      <c r="E2" s="30"/>
    </row>
    <row r="3" spans="1:5" s="32" customFormat="1" ht="15" customHeight="1">
      <c r="A3" s="29"/>
      <c r="B3" s="30"/>
      <c r="C3" s="30"/>
      <c r="D3" s="30"/>
      <c r="E3" s="30"/>
    </row>
    <row r="4" spans="2:5" s="32" customFormat="1" ht="15" customHeight="1">
      <c r="B4" s="103"/>
      <c r="C4" s="104" t="s">
        <v>6</v>
      </c>
      <c r="D4" s="104"/>
      <c r="E4" s="104"/>
    </row>
    <row r="5" spans="2:5" s="32" customFormat="1" ht="15" customHeight="1">
      <c r="B5" s="103"/>
      <c r="C5" s="31" t="s">
        <v>21</v>
      </c>
      <c r="D5" s="31"/>
      <c r="E5" s="31"/>
    </row>
    <row r="6" spans="2:5" s="32" customFormat="1" ht="15" customHeight="1">
      <c r="B6" s="103"/>
      <c r="C6" s="104" t="s">
        <v>20</v>
      </c>
      <c r="D6" s="104"/>
      <c r="E6" s="104"/>
    </row>
    <row r="7" spans="2:5" s="32" customFormat="1" ht="15" customHeight="1">
      <c r="B7" s="103"/>
      <c r="C7" s="104"/>
      <c r="D7" s="104"/>
      <c r="E7" s="104"/>
    </row>
    <row r="8" spans="2:5" s="32" customFormat="1" ht="15" customHeight="1">
      <c r="B8" s="103"/>
      <c r="C8" s="31" t="s">
        <v>7</v>
      </c>
      <c r="D8" s="31"/>
      <c r="E8" s="31"/>
    </row>
    <row r="9" spans="2:5" s="32" customFormat="1" ht="30.75" customHeight="1">
      <c r="B9" s="103"/>
      <c r="C9" s="180" t="s">
        <v>24</v>
      </c>
      <c r="D9" s="180"/>
      <c r="E9" s="180"/>
    </row>
    <row r="10" spans="2:5" s="32" customFormat="1" ht="15" customHeight="1">
      <c r="B10" s="103"/>
      <c r="C10" s="105" t="s">
        <v>5</v>
      </c>
      <c r="D10" s="105"/>
      <c r="E10" s="105"/>
    </row>
    <row r="11" spans="2:5" s="32" customFormat="1" ht="15" customHeight="1">
      <c r="B11" s="103"/>
      <c r="C11" s="39"/>
      <c r="D11" s="38"/>
      <c r="E11" s="38"/>
    </row>
    <row r="12" spans="2:5" s="32" customFormat="1" ht="15" customHeight="1">
      <c r="B12" s="103"/>
      <c r="C12" s="39"/>
      <c r="D12" s="38"/>
      <c r="E12" s="38"/>
    </row>
    <row r="13" spans="1:5" s="32" customFormat="1" ht="15" customHeight="1">
      <c r="A13" s="177"/>
      <c r="B13" s="177"/>
      <c r="C13" s="177"/>
      <c r="D13" s="177"/>
      <c r="E13" s="146"/>
    </row>
    <row r="14" spans="1:5" s="32" customFormat="1" ht="36" customHeight="1">
      <c r="A14" s="178" t="s">
        <v>26</v>
      </c>
      <c r="B14" s="178"/>
      <c r="C14" s="178"/>
      <c r="D14" s="178"/>
      <c r="E14" s="147"/>
    </row>
    <row r="15" spans="2:5" s="32" customFormat="1" ht="15" customHeight="1">
      <c r="B15" s="103"/>
      <c r="C15" s="39"/>
      <c r="D15" s="38"/>
      <c r="E15" s="38"/>
    </row>
    <row r="16" spans="2:5" s="32" customFormat="1" ht="15" customHeight="1">
      <c r="B16" s="103"/>
      <c r="C16" s="39"/>
      <c r="D16" s="106" t="s">
        <v>9</v>
      </c>
      <c r="E16" s="106"/>
    </row>
    <row r="17" spans="1:5" s="32" customFormat="1" ht="15" customHeight="1" thickBot="1">
      <c r="A17" s="36"/>
      <c r="B17" s="144">
        <v>42638</v>
      </c>
      <c r="C17" s="39"/>
      <c r="D17" s="107"/>
      <c r="E17" s="107"/>
    </row>
    <row r="18" spans="1:5" s="109" customFormat="1" ht="38.25">
      <c r="A18" s="88" t="s">
        <v>0</v>
      </c>
      <c r="B18" s="108" t="s">
        <v>1</v>
      </c>
      <c r="C18" s="91" t="s">
        <v>45</v>
      </c>
      <c r="D18" s="150" t="s">
        <v>2</v>
      </c>
      <c r="E18" s="155" t="s">
        <v>57</v>
      </c>
    </row>
    <row r="19" spans="1:9" s="111" customFormat="1" ht="40.5" customHeight="1">
      <c r="A19" s="110">
        <v>0</v>
      </c>
      <c r="B19" s="65">
        <v>1</v>
      </c>
      <c r="C19" s="157">
        <v>2</v>
      </c>
      <c r="D19" s="156" t="s">
        <v>10</v>
      </c>
      <c r="E19" s="158">
        <v>42628</v>
      </c>
      <c r="G19" s="143" t="s">
        <v>46</v>
      </c>
      <c r="H19" s="143" t="s">
        <v>55</v>
      </c>
      <c r="I19" s="143"/>
    </row>
    <row r="20" spans="1:8" s="74" customFormat="1" ht="12.75">
      <c r="A20" s="21">
        <v>1</v>
      </c>
      <c r="B20" s="7" t="s">
        <v>32</v>
      </c>
      <c r="C20" s="19">
        <v>1941.15</v>
      </c>
      <c r="D20" s="151">
        <f aca="true" t="shared" si="0" ref="D20:D42">ROUND(C20/C$43*C$44,2)</f>
        <v>191699.89</v>
      </c>
      <c r="E20" s="159"/>
      <c r="G20" s="74">
        <v>1012.17</v>
      </c>
      <c r="H20" s="134">
        <f>C20-G20</f>
        <v>928.9800000000001</v>
      </c>
    </row>
    <row r="21" spans="1:8" s="113" customFormat="1" ht="12.75">
      <c r="A21" s="112">
        <f aca="true" t="shared" si="1" ref="A21:A42">A20+1</f>
        <v>2</v>
      </c>
      <c r="B21" s="8" t="s">
        <v>33</v>
      </c>
      <c r="C21" s="133">
        <f>596.75-30+15</f>
        <v>581.75</v>
      </c>
      <c r="D21" s="152">
        <f t="shared" si="0"/>
        <v>57451.21</v>
      </c>
      <c r="E21" s="160" t="s">
        <v>58</v>
      </c>
      <c r="G21" s="113">
        <v>581.5</v>
      </c>
      <c r="H21" s="149">
        <f aca="true" t="shared" si="2" ref="H21:H42">C21-G21</f>
        <v>0.25</v>
      </c>
    </row>
    <row r="22" spans="1:8" s="74" customFormat="1" ht="12.75">
      <c r="A22" s="112">
        <f t="shared" si="1"/>
        <v>3</v>
      </c>
      <c r="B22" s="7" t="s">
        <v>34</v>
      </c>
      <c r="C22" s="19">
        <v>199</v>
      </c>
      <c r="D22" s="151">
        <f t="shared" si="0"/>
        <v>19652.41</v>
      </c>
      <c r="E22" s="159"/>
      <c r="G22" s="74">
        <v>285.5</v>
      </c>
      <c r="H22" s="134">
        <f t="shared" si="2"/>
        <v>-86.5</v>
      </c>
    </row>
    <row r="23" spans="1:8" s="74" customFormat="1" ht="12.75">
      <c r="A23" s="112">
        <f t="shared" si="1"/>
        <v>4</v>
      </c>
      <c r="B23" s="7" t="s">
        <v>17</v>
      </c>
      <c r="C23" s="19">
        <v>763</v>
      </c>
      <c r="D23" s="151">
        <f t="shared" si="0"/>
        <v>75350.7</v>
      </c>
      <c r="E23" s="159"/>
      <c r="G23" s="74">
        <v>767</v>
      </c>
      <c r="H23" s="134">
        <f t="shared" si="2"/>
        <v>-4</v>
      </c>
    </row>
    <row r="24" spans="1:8" s="74" customFormat="1" ht="12.75">
      <c r="A24" s="112">
        <f t="shared" si="1"/>
        <v>5</v>
      </c>
      <c r="B24" s="7" t="s">
        <v>18</v>
      </c>
      <c r="C24" s="19">
        <v>712.59</v>
      </c>
      <c r="D24" s="151">
        <f t="shared" si="0"/>
        <v>70372.42</v>
      </c>
      <c r="E24" s="159"/>
      <c r="G24" s="74">
        <v>576.3</v>
      </c>
      <c r="H24" s="134">
        <f t="shared" si="2"/>
        <v>136.29000000000008</v>
      </c>
    </row>
    <row r="25" spans="1:8" s="74" customFormat="1" ht="12.75">
      <c r="A25" s="112">
        <f t="shared" si="1"/>
        <v>6</v>
      </c>
      <c r="B25" s="7" t="s">
        <v>28</v>
      </c>
      <c r="C25" s="19">
        <v>79.5</v>
      </c>
      <c r="D25" s="151">
        <f t="shared" si="0"/>
        <v>7851.09</v>
      </c>
      <c r="E25" s="159"/>
      <c r="G25" s="74">
        <v>76.5</v>
      </c>
      <c r="H25" s="134">
        <f t="shared" si="2"/>
        <v>3</v>
      </c>
    </row>
    <row r="26" spans="1:8" s="74" customFormat="1" ht="12.75">
      <c r="A26" s="112">
        <f t="shared" si="1"/>
        <v>7</v>
      </c>
      <c r="B26" s="6" t="s">
        <v>35</v>
      </c>
      <c r="C26" s="19">
        <v>1261.5</v>
      </c>
      <c r="D26" s="151">
        <f t="shared" si="0"/>
        <v>124580.49</v>
      </c>
      <c r="E26" s="159"/>
      <c r="G26" s="74">
        <v>976.5</v>
      </c>
      <c r="H26" s="134">
        <f t="shared" si="2"/>
        <v>285</v>
      </c>
    </row>
    <row r="27" spans="1:8" s="113" customFormat="1" ht="12.75">
      <c r="A27" s="112">
        <f t="shared" si="1"/>
        <v>8</v>
      </c>
      <c r="B27" s="148" t="s">
        <v>36</v>
      </c>
      <c r="C27" s="133">
        <f>335.93+215.4</f>
        <v>551.33</v>
      </c>
      <c r="D27" s="152">
        <f t="shared" si="0"/>
        <v>54447.06</v>
      </c>
      <c r="E27" s="160"/>
      <c r="G27" s="113">
        <v>388.5</v>
      </c>
      <c r="H27" s="149">
        <f t="shared" si="2"/>
        <v>162.83000000000004</v>
      </c>
    </row>
    <row r="28" spans="1:8" s="74" customFormat="1" ht="12.75">
      <c r="A28" s="112">
        <f t="shared" si="1"/>
        <v>9</v>
      </c>
      <c r="B28" s="8" t="s">
        <v>47</v>
      </c>
      <c r="C28" s="19">
        <v>484</v>
      </c>
      <c r="D28" s="151">
        <f t="shared" si="0"/>
        <v>47797.82</v>
      </c>
      <c r="E28" s="159"/>
      <c r="H28" s="134">
        <f>C28-G28</f>
        <v>484</v>
      </c>
    </row>
    <row r="29" spans="1:8" s="113" customFormat="1" ht="12.75">
      <c r="A29" s="112">
        <f t="shared" si="1"/>
        <v>10</v>
      </c>
      <c r="B29" s="8" t="s">
        <v>19</v>
      </c>
      <c r="C29" s="133">
        <v>82.8</v>
      </c>
      <c r="D29" s="152">
        <f t="shared" si="0"/>
        <v>8176.98</v>
      </c>
      <c r="E29" s="160"/>
      <c r="G29" s="113">
        <v>89.16</v>
      </c>
      <c r="H29" s="134">
        <f t="shared" si="2"/>
        <v>-6.359999999999999</v>
      </c>
    </row>
    <row r="30" spans="1:8" s="74" customFormat="1" ht="12.75">
      <c r="A30" s="112">
        <f t="shared" si="1"/>
        <v>11</v>
      </c>
      <c r="B30" s="8" t="s">
        <v>49</v>
      </c>
      <c r="C30" s="19">
        <v>655.1</v>
      </c>
      <c r="D30" s="151">
        <f t="shared" si="0"/>
        <v>64694.95</v>
      </c>
      <c r="E30" s="159"/>
      <c r="H30" s="134">
        <f>C30-G30</f>
        <v>655.1</v>
      </c>
    </row>
    <row r="31" spans="1:8" s="74" customFormat="1" ht="12.75">
      <c r="A31" s="112">
        <f t="shared" si="1"/>
        <v>12</v>
      </c>
      <c r="B31" s="8" t="s">
        <v>48</v>
      </c>
      <c r="C31" s="19">
        <v>352.5</v>
      </c>
      <c r="D31" s="151">
        <f t="shared" si="0"/>
        <v>34811.43</v>
      </c>
      <c r="E31" s="159"/>
      <c r="H31" s="134">
        <f>C31-G31</f>
        <v>352.5</v>
      </c>
    </row>
    <row r="32" spans="1:8" s="74" customFormat="1" ht="12.75">
      <c r="A32" s="112">
        <f t="shared" si="1"/>
        <v>13</v>
      </c>
      <c r="B32" s="8" t="s">
        <v>44</v>
      </c>
      <c r="C32" s="19">
        <v>934.67</v>
      </c>
      <c r="D32" s="151">
        <f t="shared" si="0"/>
        <v>92304.12</v>
      </c>
      <c r="E32" s="159"/>
      <c r="G32" s="74">
        <v>820.67</v>
      </c>
      <c r="H32" s="134">
        <f t="shared" si="2"/>
        <v>114</v>
      </c>
    </row>
    <row r="33" spans="1:8" s="74" customFormat="1" ht="12.75">
      <c r="A33" s="112">
        <f t="shared" si="1"/>
        <v>14</v>
      </c>
      <c r="B33" s="7" t="s">
        <v>59</v>
      </c>
      <c r="C33" s="169">
        <f>300+699</f>
        <v>999</v>
      </c>
      <c r="D33" s="151">
        <f t="shared" si="0"/>
        <v>98657.08</v>
      </c>
      <c r="E33" s="159"/>
      <c r="G33" s="74">
        <f>170+728</f>
        <v>898</v>
      </c>
      <c r="H33" s="134">
        <f t="shared" si="2"/>
        <v>101</v>
      </c>
    </row>
    <row r="34" spans="1:8" s="74" customFormat="1" ht="12.75" customHeight="1">
      <c r="A34" s="112">
        <f t="shared" si="1"/>
        <v>15</v>
      </c>
      <c r="B34" s="20" t="s">
        <v>37</v>
      </c>
      <c r="C34" s="114">
        <v>734.3</v>
      </c>
      <c r="D34" s="151">
        <f t="shared" si="0"/>
        <v>72516.41</v>
      </c>
      <c r="E34" s="159"/>
      <c r="G34" s="74">
        <v>731.5</v>
      </c>
      <c r="H34" s="134">
        <f t="shared" si="2"/>
        <v>2.7999999999999545</v>
      </c>
    </row>
    <row r="35" spans="1:8" s="74" customFormat="1" ht="12.75">
      <c r="A35" s="112">
        <f t="shared" si="1"/>
        <v>16</v>
      </c>
      <c r="B35" s="20" t="s">
        <v>38</v>
      </c>
      <c r="C35" s="114">
        <v>305.08</v>
      </c>
      <c r="D35" s="151">
        <f t="shared" si="0"/>
        <v>30128.43</v>
      </c>
      <c r="E35" s="159"/>
      <c r="G35" s="74">
        <v>244.1</v>
      </c>
      <c r="H35" s="134">
        <f t="shared" si="2"/>
        <v>60.97999999999999</v>
      </c>
    </row>
    <row r="36" spans="1:8" s="74" customFormat="1" ht="12.75">
      <c r="A36" s="112">
        <f t="shared" si="1"/>
        <v>17</v>
      </c>
      <c r="B36" s="20" t="s">
        <v>39</v>
      </c>
      <c r="C36" s="114">
        <v>248</v>
      </c>
      <c r="D36" s="151">
        <f t="shared" si="0"/>
        <v>24491.45</v>
      </c>
      <c r="E36" s="159"/>
      <c r="G36" s="74">
        <v>134</v>
      </c>
      <c r="H36" s="134">
        <f t="shared" si="2"/>
        <v>114</v>
      </c>
    </row>
    <row r="37" spans="1:8" s="74" customFormat="1" ht="12.75">
      <c r="A37" s="112">
        <f t="shared" si="1"/>
        <v>18</v>
      </c>
      <c r="B37" s="6" t="s">
        <v>40</v>
      </c>
      <c r="C37" s="19">
        <v>604.8</v>
      </c>
      <c r="D37" s="151">
        <f t="shared" si="0"/>
        <v>59727.53</v>
      </c>
      <c r="E37" s="159"/>
      <c r="G37" s="74">
        <v>641.74</v>
      </c>
      <c r="H37" s="134">
        <f t="shared" si="2"/>
        <v>-36.940000000000055</v>
      </c>
    </row>
    <row r="38" spans="1:8" s="74" customFormat="1" ht="25.5">
      <c r="A38" s="112">
        <f t="shared" si="1"/>
        <v>19</v>
      </c>
      <c r="B38" s="20" t="s">
        <v>41</v>
      </c>
      <c r="C38" s="114">
        <v>366.59</v>
      </c>
      <c r="D38" s="151">
        <f t="shared" si="0"/>
        <v>36202.9</v>
      </c>
      <c r="E38" s="159"/>
      <c r="G38" s="74">
        <v>393.35</v>
      </c>
      <c r="H38" s="134">
        <f t="shared" si="2"/>
        <v>-26.760000000000048</v>
      </c>
    </row>
    <row r="39" spans="1:8" s="74" customFormat="1" ht="25.5">
      <c r="A39" s="112">
        <f t="shared" si="1"/>
        <v>20</v>
      </c>
      <c r="B39" s="6" t="s">
        <v>42</v>
      </c>
      <c r="C39" s="19">
        <v>1009.5</v>
      </c>
      <c r="D39" s="151">
        <f t="shared" si="0"/>
        <v>99694.02</v>
      </c>
      <c r="E39" s="159"/>
      <c r="G39" s="74">
        <v>772</v>
      </c>
      <c r="H39" s="134">
        <f t="shared" si="2"/>
        <v>237.5</v>
      </c>
    </row>
    <row r="40" spans="1:8" s="74" customFormat="1" ht="12.75">
      <c r="A40" s="112">
        <f t="shared" si="1"/>
        <v>21</v>
      </c>
      <c r="B40" s="8" t="s">
        <v>50</v>
      </c>
      <c r="C40" s="19">
        <v>87</v>
      </c>
      <c r="D40" s="151">
        <f t="shared" si="0"/>
        <v>8591.76</v>
      </c>
      <c r="E40" s="159"/>
      <c r="H40" s="134">
        <f>C40-G40</f>
        <v>87</v>
      </c>
    </row>
    <row r="41" spans="1:8" s="74" customFormat="1" ht="15.75" customHeight="1">
      <c r="A41" s="112">
        <f t="shared" si="1"/>
        <v>22</v>
      </c>
      <c r="B41" s="6" t="s">
        <v>43</v>
      </c>
      <c r="C41" s="19">
        <v>194.5</v>
      </c>
      <c r="D41" s="151">
        <f t="shared" si="0"/>
        <v>19208.01</v>
      </c>
      <c r="E41" s="159"/>
      <c r="G41" s="74">
        <v>219.5</v>
      </c>
      <c r="H41" s="134">
        <f t="shared" si="2"/>
        <v>-25</v>
      </c>
    </row>
    <row r="42" spans="1:8" s="74" customFormat="1" ht="12.75">
      <c r="A42" s="112">
        <f t="shared" si="1"/>
        <v>23</v>
      </c>
      <c r="B42" s="8" t="s">
        <v>15</v>
      </c>
      <c r="C42" s="19">
        <v>72.5</v>
      </c>
      <c r="D42" s="151">
        <f t="shared" si="0"/>
        <v>7159.8</v>
      </c>
      <c r="E42" s="159"/>
      <c r="G42" s="74">
        <v>98</v>
      </c>
      <c r="H42" s="134">
        <f t="shared" si="2"/>
        <v>-25.5</v>
      </c>
    </row>
    <row r="43" spans="1:5" s="118" customFormat="1" ht="12.75">
      <c r="A43" s="115"/>
      <c r="B43" s="116" t="s">
        <v>3</v>
      </c>
      <c r="C43" s="117">
        <f>SUM(C20:C42)</f>
        <v>13220.159999999998</v>
      </c>
      <c r="D43" s="117">
        <f>SUM(D20:D42)</f>
        <v>1305567.96</v>
      </c>
      <c r="E43" s="161"/>
    </row>
    <row r="44" spans="1:5" s="118" customFormat="1" ht="12.75">
      <c r="A44" s="115"/>
      <c r="B44" s="119" t="s">
        <v>22</v>
      </c>
      <c r="C44" s="117">
        <f>C45*0.9</f>
        <v>1305567.963</v>
      </c>
      <c r="D44" s="153"/>
      <c r="E44" s="161"/>
    </row>
    <row r="45" spans="1:5" s="118" customFormat="1" ht="13.5" thickBot="1">
      <c r="A45" s="120"/>
      <c r="B45" s="55" t="s">
        <v>13</v>
      </c>
      <c r="C45" s="56">
        <v>1450631.07</v>
      </c>
      <c r="D45" s="154"/>
      <c r="E45" s="162"/>
    </row>
    <row r="46" spans="2:5" s="118" customFormat="1" ht="12.75">
      <c r="B46" s="121"/>
      <c r="C46" s="122"/>
      <c r="D46" s="123"/>
      <c r="E46" s="123"/>
    </row>
    <row r="47" spans="2:5" s="118" customFormat="1" ht="12.75">
      <c r="B47" s="121" t="s">
        <v>4</v>
      </c>
      <c r="C47" s="122">
        <f>C44/C43</f>
        <v>98.7558367674824</v>
      </c>
      <c r="D47" s="123"/>
      <c r="E47" s="123"/>
    </row>
    <row r="48" spans="2:5" s="118" customFormat="1" ht="12.75">
      <c r="B48" s="121"/>
      <c r="C48" s="122"/>
      <c r="D48" s="123"/>
      <c r="E48" s="123"/>
    </row>
    <row r="49" spans="2:5" s="118" customFormat="1" ht="12.75">
      <c r="B49" s="124"/>
      <c r="C49" s="125"/>
      <c r="D49" s="124"/>
      <c r="E49" s="124"/>
    </row>
    <row r="50" spans="2:5" s="118" customFormat="1" ht="12.75">
      <c r="B50" s="175"/>
      <c r="C50" s="176"/>
      <c r="D50" s="124"/>
      <c r="E50" s="124"/>
    </row>
    <row r="51" spans="2:5" s="118" customFormat="1" ht="12.75">
      <c r="B51" s="121"/>
      <c r="C51" s="122"/>
      <c r="D51" s="123"/>
      <c r="E51" s="123"/>
    </row>
    <row r="52" spans="1:6" s="118" customFormat="1" ht="12.75" customHeight="1">
      <c r="A52" s="170" t="s">
        <v>51</v>
      </c>
      <c r="B52" s="171"/>
      <c r="C52" s="138"/>
      <c r="D52" s="170" t="s">
        <v>53</v>
      </c>
      <c r="E52" s="170"/>
      <c r="F52" s="141"/>
    </row>
    <row r="53" spans="1:6" s="118" customFormat="1" ht="12.75" customHeight="1">
      <c r="A53" s="172" t="s">
        <v>52</v>
      </c>
      <c r="B53" s="171"/>
      <c r="C53" s="135"/>
      <c r="D53" s="179" t="s">
        <v>54</v>
      </c>
      <c r="E53" s="179"/>
      <c r="F53" s="141"/>
    </row>
    <row r="54" spans="1:5" ht="15.75">
      <c r="A54" s="32"/>
      <c r="B54" s="126"/>
      <c r="C54" s="127"/>
      <c r="D54" s="128"/>
      <c r="E54" s="128"/>
    </row>
    <row r="55" spans="1:5" ht="15.75">
      <c r="A55" s="32"/>
      <c r="B55" s="126"/>
      <c r="C55" s="127"/>
      <c r="D55" s="128"/>
      <c r="E55" s="128"/>
    </row>
    <row r="56" spans="1:5" ht="15.75">
      <c r="A56" s="32"/>
      <c r="B56" s="103"/>
      <c r="C56" s="39"/>
      <c r="D56" s="38"/>
      <c r="E56" s="38"/>
    </row>
  </sheetData>
  <mergeCells count="9">
    <mergeCell ref="A52:B52"/>
    <mergeCell ref="A53:B53"/>
    <mergeCell ref="A1:D1"/>
    <mergeCell ref="B50:C50"/>
    <mergeCell ref="A13:D13"/>
    <mergeCell ref="A14:D14"/>
    <mergeCell ref="D52:E52"/>
    <mergeCell ref="D53:E53"/>
    <mergeCell ref="C9:E9"/>
  </mergeCells>
  <printOptions horizontalCentered="1" verticalCentered="1"/>
  <pageMargins left="0.446850394" right="0.196850393700787" top="0.22" bottom="0.196850393700787" header="0.17" footer="0.118110236220472"/>
  <pageSetup fitToHeight="1" fitToWidth="1" horizontalDpi="300" verticalDpi="300" orientation="portrait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5"/>
  <sheetViews>
    <sheetView showGridLines="0" workbookViewId="0" topLeftCell="A19">
      <selection activeCell="A20" sqref="A20:IV58"/>
    </sheetView>
  </sheetViews>
  <sheetFormatPr defaultColWidth="9.140625" defaultRowHeight="12.75"/>
  <cols>
    <col min="1" max="1" width="3.7109375" style="1" customWidth="1"/>
    <col min="2" max="2" width="44.8515625" style="1" customWidth="1"/>
    <col min="3" max="3" width="13.7109375" style="1" customWidth="1"/>
    <col min="4" max="4" width="28.8515625" style="1" customWidth="1"/>
    <col min="5" max="6" width="9.140625" style="1" customWidth="1"/>
    <col min="7" max="7" width="9.140625" style="86" customWidth="1"/>
    <col min="8" max="16384" width="9.140625" style="1" customWidth="1"/>
  </cols>
  <sheetData>
    <row r="1" spans="1:7" s="3" customFormat="1" ht="15.75">
      <c r="A1" s="181" t="s">
        <v>8</v>
      </c>
      <c r="B1" s="182"/>
      <c r="C1" s="182"/>
      <c r="D1" s="182"/>
      <c r="G1" s="84"/>
    </row>
    <row r="2" spans="1:7" s="3" customFormat="1" ht="15" customHeight="1">
      <c r="A2" s="40"/>
      <c r="B2" s="41"/>
      <c r="C2" s="41"/>
      <c r="D2" s="41"/>
      <c r="G2" s="84"/>
    </row>
    <row r="3" spans="1:7" s="3" customFormat="1" ht="15" customHeight="1">
      <c r="A3" s="40"/>
      <c r="B3" s="41"/>
      <c r="C3" s="41"/>
      <c r="D3" s="41"/>
      <c r="G3" s="84"/>
    </row>
    <row r="4" spans="1:7" s="3" customFormat="1" ht="15" customHeight="1">
      <c r="A4" s="40"/>
      <c r="B4" s="41"/>
      <c r="C4" s="42"/>
      <c r="D4" s="5"/>
      <c r="G4" s="84"/>
    </row>
    <row r="5" spans="1:7" s="3" customFormat="1" ht="15" customHeight="1">
      <c r="A5" s="40"/>
      <c r="B5" s="41"/>
      <c r="C5" s="47"/>
      <c r="D5" s="5"/>
      <c r="G5" s="84"/>
    </row>
    <row r="6" spans="1:7" s="3" customFormat="1" ht="15" customHeight="1">
      <c r="A6" s="40"/>
      <c r="B6" s="41"/>
      <c r="C6" s="42"/>
      <c r="D6" s="5"/>
      <c r="G6" s="84"/>
    </row>
    <row r="7" spans="3:7" s="3" customFormat="1" ht="15" customHeight="1">
      <c r="C7" s="42"/>
      <c r="D7" s="42"/>
      <c r="E7" s="5"/>
      <c r="G7" s="84"/>
    </row>
    <row r="8" spans="3:7" s="3" customFormat="1" ht="15" customHeight="1">
      <c r="C8" s="47"/>
      <c r="D8" s="4"/>
      <c r="E8" s="5"/>
      <c r="G8" s="84"/>
    </row>
    <row r="9" spans="3:7" s="3" customFormat="1" ht="15" customHeight="1">
      <c r="C9" s="186"/>
      <c r="D9" s="182"/>
      <c r="E9" s="5"/>
      <c r="G9" s="84"/>
    </row>
    <row r="10" spans="3:7" s="3" customFormat="1" ht="15" customHeight="1">
      <c r="C10" s="48"/>
      <c r="D10" s="4"/>
      <c r="E10" s="42"/>
      <c r="G10" s="84"/>
    </row>
    <row r="11" spans="3:7" s="3" customFormat="1" ht="15" customHeight="1">
      <c r="C11" s="48"/>
      <c r="D11" s="4"/>
      <c r="E11" s="42"/>
      <c r="G11" s="84"/>
    </row>
    <row r="12" spans="1:7" s="3" customFormat="1" ht="15" customHeight="1">
      <c r="A12" s="177"/>
      <c r="B12" s="177"/>
      <c r="C12" s="177"/>
      <c r="D12" s="177"/>
      <c r="G12" s="84"/>
    </row>
    <row r="13" spans="1:7" s="3" customFormat="1" ht="33" customHeight="1">
      <c r="A13" s="185" t="s">
        <v>27</v>
      </c>
      <c r="B13" s="185"/>
      <c r="C13" s="185"/>
      <c r="D13" s="185"/>
      <c r="G13" s="84"/>
    </row>
    <row r="14" spans="1:7" s="3" customFormat="1" ht="15" customHeight="1">
      <c r="A14" s="43"/>
      <c r="B14" s="43"/>
      <c r="C14" s="43"/>
      <c r="D14" s="43"/>
      <c r="G14" s="84"/>
    </row>
    <row r="15" spans="4:7" s="3" customFormat="1" ht="15" customHeight="1">
      <c r="D15" s="44" t="s">
        <v>25</v>
      </c>
      <c r="G15" s="84"/>
    </row>
    <row r="16" spans="1:7" s="3" customFormat="1" ht="15" customHeight="1">
      <c r="A16" s="45"/>
      <c r="B16" s="45"/>
      <c r="D16" s="46"/>
      <c r="G16" s="84"/>
    </row>
    <row r="17" spans="1:4" ht="15" customHeight="1" thickBot="1">
      <c r="A17" s="2"/>
      <c r="B17" s="145">
        <v>42638</v>
      </c>
      <c r="C17" s="2"/>
      <c r="D17" s="2"/>
    </row>
    <row r="18" spans="1:7" s="98" customFormat="1" ht="38.25">
      <c r="A18" s="94" t="s">
        <v>0</v>
      </c>
      <c r="B18" s="95" t="s">
        <v>1</v>
      </c>
      <c r="C18" s="96" t="s">
        <v>45</v>
      </c>
      <c r="D18" s="97" t="s">
        <v>30</v>
      </c>
      <c r="G18" s="86"/>
    </row>
    <row r="19" spans="1:7" s="101" customFormat="1" ht="18" customHeight="1">
      <c r="A19" s="99">
        <v>0</v>
      </c>
      <c r="B19" s="78">
        <v>1</v>
      </c>
      <c r="C19" s="78">
        <v>2</v>
      </c>
      <c r="D19" s="100" t="s">
        <v>29</v>
      </c>
      <c r="G19" s="85"/>
    </row>
    <row r="20" spans="1:7" s="53" customFormat="1" ht="15" customHeight="1">
      <c r="A20" s="10">
        <v>1</v>
      </c>
      <c r="B20" s="11" t="s">
        <v>32</v>
      </c>
      <c r="C20" s="76">
        <v>60</v>
      </c>
      <c r="D20" s="75">
        <v>17066.31</v>
      </c>
      <c r="G20" s="86"/>
    </row>
    <row r="21" spans="1:7" s="53" customFormat="1" ht="15" customHeight="1">
      <c r="A21" s="10">
        <v>2</v>
      </c>
      <c r="B21" s="11" t="s">
        <v>33</v>
      </c>
      <c r="C21" s="76">
        <v>30</v>
      </c>
      <c r="D21" s="75">
        <v>8533.12</v>
      </c>
      <c r="G21" s="86"/>
    </row>
    <row r="22" spans="1:7" s="53" customFormat="1" ht="15" customHeight="1">
      <c r="A22" s="10">
        <v>3</v>
      </c>
      <c r="B22" s="11" t="s">
        <v>34</v>
      </c>
      <c r="C22" s="76">
        <v>30</v>
      </c>
      <c r="D22" s="75">
        <v>8533.12</v>
      </c>
      <c r="G22" s="86"/>
    </row>
    <row r="23" spans="1:7" s="53" customFormat="1" ht="15" customHeight="1">
      <c r="A23" s="10">
        <v>4</v>
      </c>
      <c r="B23" s="11" t="s">
        <v>17</v>
      </c>
      <c r="C23" s="76">
        <v>30</v>
      </c>
      <c r="D23" s="75">
        <v>8533.12</v>
      </c>
      <c r="G23" s="86"/>
    </row>
    <row r="24" spans="1:7" s="53" customFormat="1" ht="15" customHeight="1">
      <c r="A24" s="10">
        <v>5</v>
      </c>
      <c r="B24" s="11" t="s">
        <v>18</v>
      </c>
      <c r="C24" s="76">
        <v>30</v>
      </c>
      <c r="D24" s="75">
        <v>8533.12</v>
      </c>
      <c r="G24" s="86"/>
    </row>
    <row r="25" spans="1:7" s="53" customFormat="1" ht="15" customHeight="1">
      <c r="A25" s="10">
        <v>6</v>
      </c>
      <c r="B25" s="11" t="s">
        <v>28</v>
      </c>
      <c r="C25" s="76">
        <v>0</v>
      </c>
      <c r="D25" s="75">
        <v>0</v>
      </c>
      <c r="G25" s="86"/>
    </row>
    <row r="26" spans="1:7" s="53" customFormat="1" ht="15" customHeight="1">
      <c r="A26" s="10">
        <v>7</v>
      </c>
      <c r="B26" s="12" t="s">
        <v>35</v>
      </c>
      <c r="C26" s="76">
        <v>30</v>
      </c>
      <c r="D26" s="75">
        <v>8533.12</v>
      </c>
      <c r="G26" s="86"/>
    </row>
    <row r="27" spans="1:7" s="167" customFormat="1" ht="15" customHeight="1">
      <c r="A27" s="10">
        <v>8</v>
      </c>
      <c r="B27" s="163" t="s">
        <v>36</v>
      </c>
      <c r="C27" s="164">
        <v>30</v>
      </c>
      <c r="D27" s="165">
        <v>8533.12</v>
      </c>
      <c r="E27" s="166"/>
      <c r="G27" s="168"/>
    </row>
    <row r="28" spans="1:7" s="53" customFormat="1" ht="15" customHeight="1">
      <c r="A28" s="10">
        <v>9</v>
      </c>
      <c r="B28" s="8" t="s">
        <v>47</v>
      </c>
      <c r="C28" s="76">
        <v>30</v>
      </c>
      <c r="D28" s="75">
        <v>8533.12</v>
      </c>
      <c r="G28" s="86"/>
    </row>
    <row r="29" spans="1:7" s="53" customFormat="1" ht="15" customHeight="1">
      <c r="A29" s="10">
        <v>10</v>
      </c>
      <c r="B29" s="13" t="s">
        <v>19</v>
      </c>
      <c r="C29" s="76">
        <v>0</v>
      </c>
      <c r="D29" s="75">
        <v>0</v>
      </c>
      <c r="G29" s="86"/>
    </row>
    <row r="30" spans="1:7" s="53" customFormat="1" ht="15" customHeight="1">
      <c r="A30" s="10">
        <v>11</v>
      </c>
      <c r="B30" s="8" t="s">
        <v>49</v>
      </c>
      <c r="C30" s="76">
        <v>30</v>
      </c>
      <c r="D30" s="75">
        <v>8533.12</v>
      </c>
      <c r="G30" s="86"/>
    </row>
    <row r="31" spans="1:7" s="53" customFormat="1" ht="15" customHeight="1">
      <c r="A31" s="10">
        <v>12</v>
      </c>
      <c r="B31" s="8" t="s">
        <v>48</v>
      </c>
      <c r="C31" s="76">
        <v>30</v>
      </c>
      <c r="D31" s="75">
        <v>8533.12</v>
      </c>
      <c r="G31" s="86"/>
    </row>
    <row r="32" spans="1:7" s="53" customFormat="1" ht="15" customHeight="1">
      <c r="A32" s="10">
        <v>13</v>
      </c>
      <c r="B32" s="8" t="s">
        <v>44</v>
      </c>
      <c r="C32" s="76">
        <v>30</v>
      </c>
      <c r="D32" s="75">
        <v>8533.12</v>
      </c>
      <c r="G32" s="86"/>
    </row>
    <row r="33" spans="1:7" s="53" customFormat="1" ht="15" customHeight="1">
      <c r="A33" s="10">
        <v>14</v>
      </c>
      <c r="B33" s="7" t="s">
        <v>59</v>
      </c>
      <c r="C33" s="77">
        <v>30</v>
      </c>
      <c r="D33" s="75">
        <v>8533.12</v>
      </c>
      <c r="G33" s="86"/>
    </row>
    <row r="34" spans="1:7" s="53" customFormat="1" ht="15" customHeight="1">
      <c r="A34" s="10">
        <v>15</v>
      </c>
      <c r="B34" s="14" t="s">
        <v>37</v>
      </c>
      <c r="C34" s="77">
        <v>30</v>
      </c>
      <c r="D34" s="75">
        <v>8533.12</v>
      </c>
      <c r="G34" s="86"/>
    </row>
    <row r="35" spans="1:7" s="53" customFormat="1" ht="15" customHeight="1">
      <c r="A35" s="10">
        <v>16</v>
      </c>
      <c r="B35" s="14" t="s">
        <v>38</v>
      </c>
      <c r="C35" s="77">
        <v>30</v>
      </c>
      <c r="D35" s="75">
        <v>8533.12</v>
      </c>
      <c r="G35" s="86"/>
    </row>
    <row r="36" spans="1:7" s="53" customFormat="1" ht="15" customHeight="1">
      <c r="A36" s="10">
        <v>17</v>
      </c>
      <c r="B36" s="14" t="s">
        <v>39</v>
      </c>
      <c r="C36" s="77">
        <v>30</v>
      </c>
      <c r="D36" s="75">
        <v>8533.12</v>
      </c>
      <c r="G36" s="86"/>
    </row>
    <row r="37" spans="1:7" s="53" customFormat="1" ht="15" customHeight="1">
      <c r="A37" s="10">
        <v>18</v>
      </c>
      <c r="B37" s="12" t="s">
        <v>40</v>
      </c>
      <c r="C37" s="76">
        <v>0</v>
      </c>
      <c r="D37" s="75">
        <v>0</v>
      </c>
      <c r="G37" s="86"/>
    </row>
    <row r="38" spans="1:7" s="53" customFormat="1" ht="25.5">
      <c r="A38" s="10">
        <v>19</v>
      </c>
      <c r="B38" s="14" t="s">
        <v>41</v>
      </c>
      <c r="C38" s="76">
        <v>0</v>
      </c>
      <c r="D38" s="75">
        <v>0</v>
      </c>
      <c r="G38" s="86"/>
    </row>
    <row r="39" spans="1:7" s="53" customFormat="1" ht="25.5">
      <c r="A39" s="10">
        <v>20</v>
      </c>
      <c r="B39" s="12" t="s">
        <v>42</v>
      </c>
      <c r="C39" s="76">
        <v>30</v>
      </c>
      <c r="D39" s="75">
        <v>8533.12</v>
      </c>
      <c r="G39" s="86"/>
    </row>
    <row r="40" spans="1:7" s="53" customFormat="1" ht="15" customHeight="1">
      <c r="A40" s="10">
        <v>21</v>
      </c>
      <c r="B40" s="8" t="s">
        <v>50</v>
      </c>
      <c r="C40" s="76">
        <v>0</v>
      </c>
      <c r="D40" s="75">
        <v>0</v>
      </c>
      <c r="G40" s="86"/>
    </row>
    <row r="41" spans="1:7" s="53" customFormat="1" ht="15" customHeight="1">
      <c r="A41" s="10">
        <v>22</v>
      </c>
      <c r="B41" s="12" t="s">
        <v>43</v>
      </c>
      <c r="C41" s="76">
        <v>0</v>
      </c>
      <c r="D41" s="75">
        <v>0</v>
      </c>
      <c r="G41" s="86"/>
    </row>
    <row r="42" spans="1:7" s="53" customFormat="1" ht="15" customHeight="1">
      <c r="A42" s="10">
        <v>23</v>
      </c>
      <c r="B42" s="13" t="s">
        <v>15</v>
      </c>
      <c r="C42" s="76">
        <v>0</v>
      </c>
      <c r="D42" s="75">
        <v>0</v>
      </c>
      <c r="G42" s="86"/>
    </row>
    <row r="43" spans="1:7" s="53" customFormat="1" ht="15" customHeight="1">
      <c r="A43" s="10"/>
      <c r="B43" s="51" t="s">
        <v>3</v>
      </c>
      <c r="C43" s="87">
        <v>510</v>
      </c>
      <c r="D43" s="136">
        <v>145063.11</v>
      </c>
      <c r="E43" s="61"/>
      <c r="G43" s="86"/>
    </row>
    <row r="44" spans="1:7" s="53" customFormat="1" ht="15" customHeight="1">
      <c r="A44" s="10"/>
      <c r="B44" s="51" t="s">
        <v>12</v>
      </c>
      <c r="C44" s="52">
        <v>145063.11</v>
      </c>
      <c r="D44" s="49"/>
      <c r="G44" s="86"/>
    </row>
    <row r="45" spans="1:7" s="53" customFormat="1" ht="15" customHeight="1" thickBot="1">
      <c r="A45" s="54"/>
      <c r="B45" s="79"/>
      <c r="C45" s="80"/>
      <c r="D45" s="81"/>
      <c r="G45" s="86"/>
    </row>
    <row r="46" spans="2:7" s="53" customFormat="1" ht="12.75">
      <c r="B46" s="50"/>
      <c r="C46" s="50"/>
      <c r="D46" s="50"/>
      <c r="G46" s="86"/>
    </row>
    <row r="47" spans="2:7" s="53" customFormat="1" ht="12.75">
      <c r="B47" s="57" t="s">
        <v>4</v>
      </c>
      <c r="C47" s="58">
        <v>284.43747058823527</v>
      </c>
      <c r="D47" s="59"/>
      <c r="G47" s="86"/>
    </row>
    <row r="48" spans="2:7" s="53" customFormat="1" ht="12.75">
      <c r="B48" s="50"/>
      <c r="C48" s="59"/>
      <c r="D48" s="59"/>
      <c r="G48" s="86"/>
    </row>
    <row r="49" spans="2:7" s="53" customFormat="1" ht="12.75">
      <c r="B49" s="60"/>
      <c r="C49" s="60"/>
      <c r="D49" s="60"/>
      <c r="G49" s="86"/>
    </row>
    <row r="50" spans="2:7" s="53" customFormat="1" ht="12.75">
      <c r="B50" s="183"/>
      <c r="C50" s="184"/>
      <c r="D50" s="60"/>
      <c r="G50" s="86"/>
    </row>
    <row r="51" s="53" customFormat="1" ht="12.75">
      <c r="G51" s="86"/>
    </row>
    <row r="52" s="53" customFormat="1" ht="12.75">
      <c r="G52" s="86"/>
    </row>
    <row r="53" spans="1:7" s="53" customFormat="1" ht="12.75" customHeight="1">
      <c r="A53" s="170"/>
      <c r="B53" s="171"/>
      <c r="C53" s="138"/>
      <c r="D53" s="142"/>
      <c r="E53" s="141"/>
      <c r="G53" s="86"/>
    </row>
    <row r="54" spans="1:7" s="53" customFormat="1" ht="12.75" customHeight="1">
      <c r="A54" s="172"/>
      <c r="B54" s="171"/>
      <c r="C54" s="135"/>
      <c r="D54" s="140"/>
      <c r="E54" s="141"/>
      <c r="G54" s="86"/>
    </row>
    <row r="55" spans="1:4" ht="16.5">
      <c r="A55" s="2"/>
      <c r="B55" s="2"/>
      <c r="C55" s="2"/>
      <c r="D55" s="2"/>
    </row>
  </sheetData>
  <mergeCells count="7">
    <mergeCell ref="A53:B53"/>
    <mergeCell ref="A54:B54"/>
    <mergeCell ref="A1:D1"/>
    <mergeCell ref="B50:C50"/>
    <mergeCell ref="A12:D12"/>
    <mergeCell ref="A13:D13"/>
    <mergeCell ref="C9:D9"/>
  </mergeCells>
  <printOptions horizontalCentered="1" verticalCentered="1"/>
  <pageMargins left="0.56" right="0.15748031496063" top="0.393700787401575" bottom="0.393700787401575" header="0.17" footer="0.31496062992126"/>
  <pageSetup horizontalDpi="300" verticalDpi="3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1"/>
  <sheetViews>
    <sheetView showGridLines="0" tabSelected="1" zoomScaleSheetLayoutView="100" workbookViewId="0" topLeftCell="A13">
      <selection activeCell="I51" sqref="I51"/>
    </sheetView>
  </sheetViews>
  <sheetFormatPr defaultColWidth="9.140625" defaultRowHeight="12.75"/>
  <cols>
    <col min="1" max="1" width="4.00390625" style="9" customWidth="1"/>
    <col min="2" max="2" width="44.8515625" style="9" customWidth="1"/>
    <col min="3" max="3" width="17.00390625" style="27" customWidth="1"/>
    <col min="4" max="4" width="17.140625" style="26" customWidth="1"/>
    <col min="5" max="5" width="15.7109375" style="26" customWidth="1"/>
    <col min="6" max="6" width="9.140625" style="9" customWidth="1"/>
    <col min="7" max="7" width="13.28125" style="9" customWidth="1"/>
    <col min="8" max="8" width="12.57421875" style="9" customWidth="1"/>
    <col min="9" max="9" width="14.00390625" style="9" customWidth="1"/>
    <col min="10" max="16384" width="9.140625" style="9" customWidth="1"/>
  </cols>
  <sheetData>
    <row r="1" spans="1:5" s="32" customFormat="1" ht="15" customHeight="1">
      <c r="A1" s="173" t="s">
        <v>8</v>
      </c>
      <c r="B1" s="174"/>
      <c r="C1" s="174"/>
      <c r="D1" s="174"/>
      <c r="E1" s="31"/>
    </row>
    <row r="2" spans="1:5" s="32" customFormat="1" ht="15" customHeight="1">
      <c r="A2" s="29"/>
      <c r="B2" s="30"/>
      <c r="C2" s="30"/>
      <c r="D2" s="30"/>
      <c r="E2" s="31"/>
    </row>
    <row r="3" spans="1:5" s="32" customFormat="1" ht="15" customHeight="1">
      <c r="A3" s="29"/>
      <c r="B3" s="30"/>
      <c r="C3" s="33"/>
      <c r="D3" s="30"/>
      <c r="E3" s="31"/>
    </row>
    <row r="4" spans="1:3" s="32" customFormat="1" ht="15" customHeight="1">
      <c r="A4" s="29"/>
      <c r="B4" s="30"/>
      <c r="C4" s="34"/>
    </row>
    <row r="5" spans="1:3" s="32" customFormat="1" ht="15" customHeight="1">
      <c r="A5" s="29"/>
      <c r="B5" s="30"/>
      <c r="C5" s="34"/>
    </row>
    <row r="6" s="32" customFormat="1" ht="15" customHeight="1">
      <c r="C6" s="35"/>
    </row>
    <row r="7" s="32" customFormat="1" ht="15" customHeight="1">
      <c r="C7" s="35"/>
    </row>
    <row r="8" s="32" customFormat="1" ht="15" customHeight="1">
      <c r="C8" s="34"/>
    </row>
    <row r="9" spans="3:5" s="32" customFormat="1" ht="15" customHeight="1">
      <c r="C9" s="180"/>
      <c r="D9" s="187"/>
      <c r="E9" s="187"/>
    </row>
    <row r="10" s="32" customFormat="1" ht="15" customHeight="1">
      <c r="C10" s="28"/>
    </row>
    <row r="11" s="32" customFormat="1" ht="15" customHeight="1">
      <c r="C11" s="28"/>
    </row>
    <row r="12" spans="3:5" s="32" customFormat="1" ht="15" customHeight="1">
      <c r="C12" s="180"/>
      <c r="D12" s="187"/>
      <c r="E12" s="187"/>
    </row>
    <row r="13" s="32" customFormat="1" ht="15" customHeight="1">
      <c r="C13" s="28"/>
    </row>
    <row r="14" spans="1:5" s="32" customFormat="1" ht="30" customHeight="1">
      <c r="A14" s="190" t="s">
        <v>56</v>
      </c>
      <c r="B14" s="190"/>
      <c r="C14" s="190"/>
      <c r="D14" s="190"/>
      <c r="E14" s="190"/>
    </row>
    <row r="15" spans="1:5" s="36" customFormat="1" ht="15" customHeight="1">
      <c r="A15" s="191"/>
      <c r="B15" s="191"/>
      <c r="C15" s="191"/>
      <c r="D15" s="191"/>
      <c r="E15" s="191"/>
    </row>
    <row r="16" spans="1:5" s="32" customFormat="1" ht="15" customHeight="1">
      <c r="A16" s="36"/>
      <c r="B16" s="36"/>
      <c r="C16" s="37"/>
      <c r="D16" s="38"/>
      <c r="E16" s="39" t="s">
        <v>31</v>
      </c>
    </row>
    <row r="17" spans="1:5" s="32" customFormat="1" ht="15" customHeight="1">
      <c r="A17" s="36"/>
      <c r="B17" s="144">
        <v>42638</v>
      </c>
      <c r="C17" s="37"/>
      <c r="D17" s="38"/>
      <c r="E17" s="38"/>
    </row>
    <row r="18" spans="1:5" ht="15" customHeight="1" thickBot="1">
      <c r="A18" s="15"/>
      <c r="B18" s="15"/>
      <c r="C18" s="16"/>
      <c r="D18" s="17"/>
      <c r="E18" s="17"/>
    </row>
    <row r="19" spans="1:5" s="93" customFormat="1" ht="57.75" customHeight="1">
      <c r="A19" s="88" t="s">
        <v>0</v>
      </c>
      <c r="B19" s="89" t="s">
        <v>1</v>
      </c>
      <c r="C19" s="90" t="s">
        <v>3</v>
      </c>
      <c r="D19" s="91" t="s">
        <v>23</v>
      </c>
      <c r="E19" s="92" t="s">
        <v>14</v>
      </c>
    </row>
    <row r="20" spans="1:5" s="66" customFormat="1" ht="12.75">
      <c r="A20" s="62">
        <v>0</v>
      </c>
      <c r="B20" s="63">
        <v>1</v>
      </c>
      <c r="C20" s="64">
        <v>2</v>
      </c>
      <c r="D20" s="65">
        <v>3</v>
      </c>
      <c r="E20" s="82">
        <v>4</v>
      </c>
    </row>
    <row r="21" spans="1:9" s="67" customFormat="1" ht="15" customHeight="1">
      <c r="A21" s="21">
        <v>1</v>
      </c>
      <c r="B21" s="7" t="s">
        <v>32</v>
      </c>
      <c r="C21" s="18">
        <v>208766.2</v>
      </c>
      <c r="D21" s="19">
        <v>191699.89</v>
      </c>
      <c r="E21" s="83">
        <v>17066.31</v>
      </c>
      <c r="G21" s="70"/>
      <c r="H21" s="70"/>
      <c r="I21" s="102"/>
    </row>
    <row r="22" spans="1:9" s="67" customFormat="1" ht="15" customHeight="1">
      <c r="A22" s="21">
        <v>2</v>
      </c>
      <c r="B22" s="7" t="s">
        <v>33</v>
      </c>
      <c r="C22" s="18">
        <v>65984.33</v>
      </c>
      <c r="D22" s="19">
        <v>57451.21</v>
      </c>
      <c r="E22" s="83">
        <v>8533.12</v>
      </c>
      <c r="G22" s="70"/>
      <c r="H22" s="70"/>
      <c r="I22" s="102"/>
    </row>
    <row r="23" spans="1:9" s="67" customFormat="1" ht="15" customHeight="1">
      <c r="A23" s="21">
        <v>3</v>
      </c>
      <c r="B23" s="7" t="s">
        <v>34</v>
      </c>
      <c r="C23" s="18">
        <v>28185.53</v>
      </c>
      <c r="D23" s="19">
        <v>19652.41</v>
      </c>
      <c r="E23" s="83">
        <v>8533.12</v>
      </c>
      <c r="G23" s="70"/>
      <c r="H23" s="70"/>
      <c r="I23" s="102"/>
    </row>
    <row r="24" spans="1:9" s="67" customFormat="1" ht="15" customHeight="1">
      <c r="A24" s="21">
        <v>4</v>
      </c>
      <c r="B24" s="7" t="s">
        <v>17</v>
      </c>
      <c r="C24" s="18">
        <v>83883.82</v>
      </c>
      <c r="D24" s="19">
        <v>75350.7</v>
      </c>
      <c r="E24" s="83">
        <v>8533.12</v>
      </c>
      <c r="G24" s="70"/>
      <c r="H24" s="70"/>
      <c r="I24" s="102"/>
    </row>
    <row r="25" spans="1:9" s="67" customFormat="1" ht="15" customHeight="1">
      <c r="A25" s="21">
        <v>5</v>
      </c>
      <c r="B25" s="7" t="s">
        <v>18</v>
      </c>
      <c r="C25" s="18">
        <v>78905.54</v>
      </c>
      <c r="D25" s="19">
        <v>70372.42</v>
      </c>
      <c r="E25" s="83">
        <v>8533.12</v>
      </c>
      <c r="G25" s="70"/>
      <c r="H25" s="70"/>
      <c r="I25" s="102"/>
    </row>
    <row r="26" spans="1:9" s="67" customFormat="1" ht="15" customHeight="1">
      <c r="A26" s="21">
        <v>6</v>
      </c>
      <c r="B26" s="7" t="s">
        <v>28</v>
      </c>
      <c r="C26" s="18">
        <v>7851.09</v>
      </c>
      <c r="D26" s="19">
        <v>7851.09</v>
      </c>
      <c r="E26" s="83">
        <v>0</v>
      </c>
      <c r="G26" s="70"/>
      <c r="H26" s="70"/>
      <c r="I26" s="102"/>
    </row>
    <row r="27" spans="1:9" s="67" customFormat="1" ht="17.25" customHeight="1">
      <c r="A27" s="21">
        <v>7</v>
      </c>
      <c r="B27" s="6" t="s">
        <v>35</v>
      </c>
      <c r="C27" s="18">
        <v>133113.61</v>
      </c>
      <c r="D27" s="19">
        <v>124580.49</v>
      </c>
      <c r="E27" s="83">
        <v>8533.12</v>
      </c>
      <c r="G27" s="70"/>
      <c r="H27" s="70"/>
      <c r="I27" s="102"/>
    </row>
    <row r="28" spans="1:9" s="67" customFormat="1" ht="15" customHeight="1">
      <c r="A28" s="21">
        <v>8</v>
      </c>
      <c r="B28" s="6" t="s">
        <v>36</v>
      </c>
      <c r="C28" s="18">
        <v>62980.18</v>
      </c>
      <c r="D28" s="19">
        <v>54447.06</v>
      </c>
      <c r="E28" s="83">
        <v>8533.12</v>
      </c>
      <c r="G28" s="70"/>
      <c r="H28" s="70"/>
      <c r="I28" s="102"/>
    </row>
    <row r="29" spans="1:9" s="67" customFormat="1" ht="15" customHeight="1">
      <c r="A29" s="21">
        <v>9</v>
      </c>
      <c r="B29" s="8" t="s">
        <v>47</v>
      </c>
      <c r="C29" s="137">
        <v>56330.94</v>
      </c>
      <c r="D29" s="19">
        <v>47797.82</v>
      </c>
      <c r="E29" s="83">
        <v>8533.12</v>
      </c>
      <c r="G29" s="70"/>
      <c r="H29" s="70"/>
      <c r="I29" s="102"/>
    </row>
    <row r="30" spans="1:9" s="67" customFormat="1" ht="15" customHeight="1">
      <c r="A30" s="21">
        <v>10</v>
      </c>
      <c r="B30" s="8" t="s">
        <v>19</v>
      </c>
      <c r="C30" s="18">
        <v>8176.98</v>
      </c>
      <c r="D30" s="19">
        <v>8176.98</v>
      </c>
      <c r="E30" s="83">
        <v>0</v>
      </c>
      <c r="G30" s="70"/>
      <c r="H30" s="70"/>
      <c r="I30" s="102"/>
    </row>
    <row r="31" spans="1:9" s="67" customFormat="1" ht="15" customHeight="1">
      <c r="A31" s="21">
        <v>11</v>
      </c>
      <c r="B31" s="8" t="s">
        <v>49</v>
      </c>
      <c r="C31" s="137">
        <v>73228.07</v>
      </c>
      <c r="D31" s="19">
        <v>64694.95</v>
      </c>
      <c r="E31" s="83">
        <v>8533.12</v>
      </c>
      <c r="G31" s="70"/>
      <c r="H31" s="70"/>
      <c r="I31" s="102"/>
    </row>
    <row r="32" spans="1:9" s="67" customFormat="1" ht="15" customHeight="1">
      <c r="A32" s="21">
        <v>12</v>
      </c>
      <c r="B32" s="8" t="s">
        <v>48</v>
      </c>
      <c r="C32" s="137">
        <v>43344.55</v>
      </c>
      <c r="D32" s="19">
        <v>34811.43</v>
      </c>
      <c r="E32" s="83">
        <v>8533.12</v>
      </c>
      <c r="G32" s="70"/>
      <c r="H32" s="70"/>
      <c r="I32" s="102"/>
    </row>
    <row r="33" spans="1:9" s="67" customFormat="1" ht="15" customHeight="1">
      <c r="A33" s="21">
        <v>13</v>
      </c>
      <c r="B33" s="8" t="s">
        <v>16</v>
      </c>
      <c r="C33" s="18">
        <v>100837.24</v>
      </c>
      <c r="D33" s="19">
        <v>92304.12</v>
      </c>
      <c r="E33" s="83">
        <v>8533.12</v>
      </c>
      <c r="G33" s="70"/>
      <c r="H33" s="70"/>
      <c r="I33" s="102"/>
    </row>
    <row r="34" spans="1:9" s="67" customFormat="1" ht="15" customHeight="1">
      <c r="A34" s="21">
        <v>14</v>
      </c>
      <c r="B34" s="7" t="s">
        <v>59</v>
      </c>
      <c r="C34" s="18">
        <v>107190.2</v>
      </c>
      <c r="D34" s="19">
        <v>98657.08</v>
      </c>
      <c r="E34" s="83">
        <v>8533.12</v>
      </c>
      <c r="G34" s="70"/>
      <c r="H34" s="70"/>
      <c r="I34" s="102"/>
    </row>
    <row r="35" spans="1:9" s="67" customFormat="1" ht="15" customHeight="1">
      <c r="A35" s="21">
        <v>15</v>
      </c>
      <c r="B35" s="20" t="s">
        <v>37</v>
      </c>
      <c r="C35" s="18">
        <v>81049.53</v>
      </c>
      <c r="D35" s="19">
        <v>72516.41</v>
      </c>
      <c r="E35" s="83">
        <v>8533.12</v>
      </c>
      <c r="G35" s="70"/>
      <c r="H35" s="70"/>
      <c r="I35" s="102"/>
    </row>
    <row r="36" spans="1:9" s="67" customFormat="1" ht="15" customHeight="1">
      <c r="A36" s="21">
        <v>16</v>
      </c>
      <c r="B36" s="20" t="s">
        <v>38</v>
      </c>
      <c r="C36" s="18">
        <v>38661.55</v>
      </c>
      <c r="D36" s="19">
        <v>30128.43</v>
      </c>
      <c r="E36" s="83">
        <v>8533.12</v>
      </c>
      <c r="G36" s="70"/>
      <c r="H36" s="70"/>
      <c r="I36" s="102"/>
    </row>
    <row r="37" spans="1:9" s="67" customFormat="1" ht="15" customHeight="1">
      <c r="A37" s="21">
        <v>17</v>
      </c>
      <c r="B37" s="20" t="s">
        <v>39</v>
      </c>
      <c r="C37" s="18">
        <v>33024.57</v>
      </c>
      <c r="D37" s="19">
        <v>24491.45</v>
      </c>
      <c r="E37" s="83">
        <v>8533.12</v>
      </c>
      <c r="G37" s="70"/>
      <c r="H37" s="70"/>
      <c r="I37" s="102"/>
    </row>
    <row r="38" spans="1:9" s="67" customFormat="1" ht="15" customHeight="1">
      <c r="A38" s="21">
        <v>18</v>
      </c>
      <c r="B38" s="6" t="s">
        <v>40</v>
      </c>
      <c r="C38" s="18">
        <v>59727.53</v>
      </c>
      <c r="D38" s="19">
        <v>59727.53</v>
      </c>
      <c r="E38" s="83">
        <v>0</v>
      </c>
      <c r="G38" s="70"/>
      <c r="H38" s="70"/>
      <c r="I38" s="102"/>
    </row>
    <row r="39" spans="1:9" s="67" customFormat="1" ht="25.5">
      <c r="A39" s="21">
        <v>19</v>
      </c>
      <c r="B39" s="20" t="s">
        <v>41</v>
      </c>
      <c r="C39" s="18">
        <v>36202.9</v>
      </c>
      <c r="D39" s="19">
        <v>36202.9</v>
      </c>
      <c r="E39" s="83">
        <v>0</v>
      </c>
      <c r="G39" s="70"/>
      <c r="H39" s="70"/>
      <c r="I39" s="102"/>
    </row>
    <row r="40" spans="1:9" s="67" customFormat="1" ht="25.5">
      <c r="A40" s="21">
        <v>20</v>
      </c>
      <c r="B40" s="6" t="s">
        <v>42</v>
      </c>
      <c r="C40" s="18">
        <v>108227.14</v>
      </c>
      <c r="D40" s="19">
        <v>99694.02</v>
      </c>
      <c r="E40" s="83">
        <v>8533.12</v>
      </c>
      <c r="G40" s="70"/>
      <c r="H40" s="70"/>
      <c r="I40" s="102"/>
    </row>
    <row r="41" spans="1:9" s="67" customFormat="1" ht="15" customHeight="1">
      <c r="A41" s="21">
        <v>21</v>
      </c>
      <c r="B41" s="7" t="s">
        <v>50</v>
      </c>
      <c r="C41" s="137">
        <v>8591.76</v>
      </c>
      <c r="D41" s="19">
        <v>8591.76</v>
      </c>
      <c r="E41" s="83">
        <v>0</v>
      </c>
      <c r="G41" s="70"/>
      <c r="H41" s="70"/>
      <c r="I41" s="102"/>
    </row>
    <row r="42" spans="1:9" s="68" customFormat="1" ht="28.5" customHeight="1">
      <c r="A42" s="21">
        <v>22</v>
      </c>
      <c r="B42" s="6" t="s">
        <v>43</v>
      </c>
      <c r="C42" s="18">
        <v>19208.01</v>
      </c>
      <c r="D42" s="19">
        <v>19208.01</v>
      </c>
      <c r="E42" s="83">
        <v>0</v>
      </c>
      <c r="G42" s="70"/>
      <c r="H42" s="70"/>
      <c r="I42" s="102"/>
    </row>
    <row r="43" spans="1:9" s="67" customFormat="1" ht="15" customHeight="1">
      <c r="A43" s="21">
        <v>23</v>
      </c>
      <c r="B43" s="7" t="s">
        <v>15</v>
      </c>
      <c r="C43" s="137">
        <v>7159.8</v>
      </c>
      <c r="D43" s="19">
        <v>7159.8</v>
      </c>
      <c r="E43" s="83">
        <v>0</v>
      </c>
      <c r="G43" s="70"/>
      <c r="H43" s="70"/>
      <c r="I43" s="102"/>
    </row>
    <row r="44" spans="1:9" s="67" customFormat="1" ht="15" customHeight="1">
      <c r="A44" s="21"/>
      <c r="B44" s="22"/>
      <c r="C44" s="18"/>
      <c r="D44" s="19"/>
      <c r="E44" s="83"/>
      <c r="G44" s="70"/>
      <c r="H44" s="70"/>
      <c r="I44" s="70"/>
    </row>
    <row r="45" spans="1:9" s="67" customFormat="1" ht="15" customHeight="1" thickBot="1">
      <c r="A45" s="23"/>
      <c r="B45" s="24" t="s">
        <v>3</v>
      </c>
      <c r="C45" s="25">
        <v>1450631.07</v>
      </c>
      <c r="D45" s="25">
        <v>1305567.96</v>
      </c>
      <c r="E45" s="139">
        <v>145063.11</v>
      </c>
      <c r="G45" s="72"/>
      <c r="H45" s="72"/>
      <c r="I45" s="72"/>
    </row>
    <row r="46" spans="3:5" s="67" customFormat="1" ht="12.75">
      <c r="C46" s="69"/>
      <c r="D46" s="70"/>
      <c r="E46" s="70"/>
    </row>
    <row r="47" spans="2:5" s="68" customFormat="1" ht="12.75">
      <c r="B47" s="68" t="s">
        <v>11</v>
      </c>
      <c r="C47" s="71"/>
      <c r="D47" s="72">
        <v>98.7558367674824</v>
      </c>
      <c r="E47" s="72">
        <v>284.43747058823527</v>
      </c>
    </row>
    <row r="48" spans="3:5" s="67" customFormat="1" ht="12.75">
      <c r="C48" s="69"/>
      <c r="D48" s="70"/>
      <c r="E48" s="70"/>
    </row>
    <row r="49" spans="2:5" s="67" customFormat="1" ht="12.75">
      <c r="B49" s="188"/>
      <c r="C49" s="189"/>
      <c r="D49" s="73"/>
      <c r="E49" s="74"/>
    </row>
    <row r="50" spans="1:5" s="67" customFormat="1" ht="12.75" customHeight="1">
      <c r="A50" s="170"/>
      <c r="B50" s="171"/>
      <c r="C50" s="138"/>
      <c r="D50" s="170"/>
      <c r="E50" s="171"/>
    </row>
    <row r="51" spans="1:5" s="67" customFormat="1" ht="12.75" customHeight="1">
      <c r="A51" s="172"/>
      <c r="B51" s="171"/>
      <c r="C51" s="135"/>
      <c r="D51" s="179"/>
      <c r="E51" s="171"/>
    </row>
  </sheetData>
  <mergeCells count="10">
    <mergeCell ref="A51:B51"/>
    <mergeCell ref="D51:E51"/>
    <mergeCell ref="A1:D1"/>
    <mergeCell ref="C12:E12"/>
    <mergeCell ref="C9:E9"/>
    <mergeCell ref="B49:C49"/>
    <mergeCell ref="A14:E14"/>
    <mergeCell ref="A15:E15"/>
    <mergeCell ref="A50:B50"/>
    <mergeCell ref="D50:E50"/>
  </mergeCells>
  <printOptions horizontalCentered="1" verticalCentered="1"/>
  <pageMargins left="0" right="0" top="0.196850393700787" bottom="0" header="0.31496062992126" footer="0"/>
  <pageSetup fitToHeight="1" fitToWidth="1" horizontalDpi="600" verticalDpi="600" orientation="portrait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Lidia Cotutiu</dc:creator>
  <cp:keywords/>
  <dc:description/>
  <cp:lastModifiedBy>margareta.miron</cp:lastModifiedBy>
  <cp:lastPrinted>2016-09-21T10:39:50Z</cp:lastPrinted>
  <dcterms:created xsi:type="dcterms:W3CDTF">2003-02-20T14:27:52Z</dcterms:created>
  <dcterms:modified xsi:type="dcterms:W3CDTF">2017-06-20T07:11:28Z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1224956154</vt:i4>
  </property>
  <property fmtid="{D5CDD505-2E9C-101B-9397-08002B2CF9AE}" pid="3" name="_EmailSubject">
    <vt:lpwstr>ultima varianta </vt:lpwstr>
  </property>
  <property fmtid="{D5CDD505-2E9C-101B-9397-08002B2CF9AE}" pid="4" name="_AuthorEmail">
    <vt:lpwstr>radut@hih.ro</vt:lpwstr>
  </property>
  <property fmtid="{D5CDD505-2E9C-101B-9397-08002B2CF9AE}" pid="5" name="_AuthorEmailDisplayName">
    <vt:lpwstr>radut</vt:lpwstr>
  </property>
  <property fmtid="{D5CDD505-2E9C-101B-9397-08002B2CF9AE}" pid="6" name="_PreviousAdHocReviewCycleID">
    <vt:i4>1507346432</vt:i4>
  </property>
  <property fmtid="{D5CDD505-2E9C-101B-9397-08002B2CF9AE}" pid="7" name="_ReviewingToolsShownOnce">
    <vt:lpwstr/>
  </property>
</Properties>
</file>