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1265" windowHeight="6495" tabRatio="657" activeTab="2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'disp'!$A$1:$D$55</definedName>
    <definedName name="_xlnm.Print_Area" localSheetId="0">'evaluare'!$A$1:$D$54</definedName>
    <definedName name="_xlnm.Print_Area" localSheetId="2">'TOTAL'!$A$1:$E$52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<sst xmlns="http://schemas.openxmlformats.org/spreadsheetml/2006/main" count="105" uniqueCount="48">
  <si>
    <t>Nr.crt.</t>
  </si>
  <si>
    <t>FURNIZOR</t>
  </si>
  <si>
    <t>Fond alocat 1</t>
  </si>
  <si>
    <t>TOTAL</t>
  </si>
  <si>
    <t>VAL.PUNCT=</t>
  </si>
  <si>
    <t>CASA DE ASIGURARI DE SANATATE IASI</t>
  </si>
  <si>
    <t>ANEXA NR.   2</t>
  </si>
  <si>
    <t>3=col.2/total col.2*  total fond 1</t>
  </si>
  <si>
    <t>VALOARE PUNCT</t>
  </si>
  <si>
    <t>FOND DISPONIBILITATE ( 10%)</t>
  </si>
  <si>
    <t>FOND TOTAL ALOCAT RADIOLOGIE</t>
  </si>
  <si>
    <t>disponibilitate 10%</t>
  </si>
  <si>
    <t>VLAD MIHAELA</t>
  </si>
  <si>
    <t>EUROMEDIC ROMANIA SRL</t>
  </si>
  <si>
    <t>EXPLORA RX SRL</t>
  </si>
  <si>
    <t>HABA DANISIA RADIODIAGNOSTIC</t>
  </si>
  <si>
    <t>PANAITE IULIA VANDA</t>
  </si>
  <si>
    <t xml:space="preserve"> Fond evaluare(90%)</t>
  </si>
  <si>
    <t>evaluare 90%</t>
  </si>
  <si>
    <t>ANEXA NR.   3</t>
  </si>
  <si>
    <t>SERVICII PARACLINICE DE RADIOLOGIE SI IMAGISTICA MEDICALA - CRITERIUL EVALUARE RESURSE</t>
  </si>
  <si>
    <t>SERVICII PARACLINICE DE RADIOLOGIE SI IMAGISTICA MEDICALA - CRITERIUL DISPONIBILITATE</t>
  </si>
  <si>
    <t>SC SCAN EXPERT PASCANI</t>
  </si>
  <si>
    <t>HELICOMED SRL</t>
  </si>
  <si>
    <t xml:space="preserve">3=col.2/total col.2* total fond 2 </t>
  </si>
  <si>
    <t xml:space="preserve">Fond alocat </t>
  </si>
  <si>
    <t>ANEXA NR. 1</t>
  </si>
  <si>
    <t>ARCADIA MEDICAL CENTER SRL</t>
  </si>
  <si>
    <t>C. D.R.I. NICOLINA</t>
  </si>
  <si>
    <t>CARDIOMED  SRL</t>
  </si>
  <si>
    <t>INSTITUTUL REGIONAL DE ONCOLOGIE IASI</t>
  </si>
  <si>
    <t>MITROPOLIA MOLDOVEI SI BUCOVINEI</t>
  </si>
  <si>
    <t>SP. CL. URGENTA  "PROF. DR. N. OBLU" IASI</t>
  </si>
  <si>
    <t>SPITALUL CLINIC  DR.C.I.PARHON IASI</t>
  </si>
  <si>
    <t>SPITALUL CLINIC CF IASI</t>
  </si>
  <si>
    <t>SPITALUL CLINIC DE RECUPERARE IASI</t>
  </si>
  <si>
    <t>SPITALUL CLINIC DE URGENTA PENTRU COPII "SF.MARIA" IASI</t>
  </si>
  <si>
    <t>SPITALUL CLINIC JUDETEAN DE URGENTA "SF. SPIRIDON" IASI</t>
  </si>
  <si>
    <t>SPITALUL MUNICIPAL DE URGENTA PASCANI</t>
  </si>
  <si>
    <t>SUPERMEDITEST</t>
  </si>
  <si>
    <t>AFFIDEA (EUROMEDIC ROMANIA SRL)</t>
  </si>
  <si>
    <t>puncte 2016</t>
  </si>
  <si>
    <t>SCANEXPERT IASI(SUPERMEDITEST)</t>
  </si>
  <si>
    <t>MNT DIAGNOSTIC SERVICES SRL</t>
  </si>
  <si>
    <t>ELYTIS HOSPITAL SRL</t>
  </si>
  <si>
    <t>CENTRUL MEDICAL UNIREA SRL</t>
  </si>
  <si>
    <t>SPITALUL DE BOLI CRONICE TG. FRUMOS</t>
  </si>
  <si>
    <t>AMBULATORIU DE SPECIALITATE PARACLINIC  - RADIOLOGIE CONVENTIONALA SI IMAGISTICA  TOTAL CONTRACT 2016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</si>
</sst>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#,##0.000"/>
    <numFmt numFmtId="221" formatCode="0.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21" applyFill="1">
      <alignment/>
      <protection/>
    </xf>
    <xf numFmtId="0" fontId="8" fillId="0" borderId="0" xfId="21" applyFont="1" applyFill="1">
      <alignment/>
      <protection/>
    </xf>
    <xf numFmtId="0" fontId="6" fillId="0" borderId="0" xfId="21" applyFont="1" applyFill="1">
      <alignment/>
      <protection/>
    </xf>
    <xf numFmtId="4" fontId="6" fillId="0" borderId="0" xfId="21" applyNumberFormat="1" applyFont="1" applyFill="1">
      <alignment/>
      <protection/>
    </xf>
    <xf numFmtId="0" fontId="6" fillId="0" borderId="0" xfId="0" applyFont="1" applyFill="1" applyAlignment="1">
      <alignment/>
    </xf>
    <xf numFmtId="2" fontId="0" fillId="0" borderId="1" xfId="23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4" fillId="0" borderId="0" xfId="21" applyFont="1" applyFill="1" applyAlignment="1">
      <alignment vertical="center"/>
      <protection/>
    </xf>
    <xf numFmtId="0" fontId="0" fillId="0" borderId="2" xfId="21" applyFont="1" applyFill="1" applyBorder="1">
      <alignment/>
      <protection/>
    </xf>
    <xf numFmtId="0" fontId="0" fillId="0" borderId="1" xfId="0" applyFont="1" applyFill="1" applyBorder="1" applyAlignment="1">
      <alignment vertical="center" wrapText="1"/>
    </xf>
    <xf numFmtId="2" fontId="0" fillId="0" borderId="1" xfId="23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wrapText="1"/>
    </xf>
    <xf numFmtId="1" fontId="0" fillId="0" borderId="1" xfId="21" applyNumberFormat="1" applyFont="1" applyFill="1" applyBorder="1" applyAlignment="1">
      <alignment wrapText="1"/>
      <protection/>
    </xf>
    <xf numFmtId="0" fontId="7" fillId="0" borderId="0" xfId="21" applyFont="1" applyFill="1" applyAlignment="1">
      <alignment vertical="center"/>
      <protection/>
    </xf>
    <xf numFmtId="4" fontId="8" fillId="2" borderId="0" xfId="21" applyNumberFormat="1" applyFont="1" applyFill="1" applyAlignment="1">
      <alignment vertical="center"/>
      <protection/>
    </xf>
    <xf numFmtId="4" fontId="8" fillId="0" borderId="0" xfId="21" applyNumberFormat="1" applyFont="1" applyFill="1" applyAlignment="1">
      <alignment vertical="center"/>
      <protection/>
    </xf>
    <xf numFmtId="4" fontId="9" fillId="2" borderId="1" xfId="21" applyNumberFormat="1" applyFont="1" applyFill="1" applyBorder="1" applyAlignment="1">
      <alignment vertical="center"/>
      <protection/>
    </xf>
    <xf numFmtId="4" fontId="0" fillId="0" borderId="1" xfId="21" applyNumberFormat="1" applyFont="1" applyFill="1" applyBorder="1" applyAlignment="1">
      <alignment vertical="center"/>
      <protection/>
    </xf>
    <xf numFmtId="1" fontId="0" fillId="0" borderId="1" xfId="21" applyNumberFormat="1" applyFont="1" applyFill="1" applyBorder="1" applyAlignment="1">
      <alignment vertical="center" wrapText="1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0" fontId="0" fillId="0" borderId="3" xfId="21" applyFont="1" applyFill="1" applyBorder="1" applyAlignment="1">
      <alignment vertical="center"/>
      <protection/>
    </xf>
    <xf numFmtId="0" fontId="9" fillId="0" borderId="4" xfId="21" applyFont="1" applyFill="1" applyBorder="1" applyAlignment="1">
      <alignment vertical="center"/>
      <protection/>
    </xf>
    <xf numFmtId="4" fontId="9" fillId="2" borderId="4" xfId="21" applyNumberFormat="1" applyFont="1" applyFill="1" applyBorder="1" applyAlignment="1">
      <alignment vertical="center"/>
      <protection/>
    </xf>
    <xf numFmtId="4" fontId="4" fillId="0" borderId="0" xfId="21" applyNumberFormat="1" applyFont="1" applyFill="1" applyAlignment="1">
      <alignment vertical="center"/>
      <protection/>
    </xf>
    <xf numFmtId="4" fontId="4" fillId="2" borderId="0" xfId="21" applyNumberFormat="1" applyFont="1" applyFill="1" applyAlignment="1">
      <alignment vertical="center"/>
      <protection/>
    </xf>
    <xf numFmtId="2" fontId="6" fillId="2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6" fillId="0" borderId="0" xfId="21" applyFont="1" applyFill="1" applyAlignment="1">
      <alignment vertical="center"/>
      <protection/>
    </xf>
    <xf numFmtId="0" fontId="6" fillId="2" borderId="0" xfId="0" applyFont="1" applyFill="1" applyAlignment="1">
      <alignment vertical="center" wrapText="1"/>
    </xf>
    <xf numFmtId="4" fontId="5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5" fillId="0" borderId="0" xfId="21" applyFont="1" applyFill="1" applyAlignment="1">
      <alignment vertical="center"/>
      <protection/>
    </xf>
    <xf numFmtId="4" fontId="6" fillId="2" borderId="0" xfId="21" applyNumberFormat="1" applyFont="1" applyFill="1" applyAlignment="1">
      <alignment vertical="center"/>
      <protection/>
    </xf>
    <xf numFmtId="4" fontId="6" fillId="0" borderId="0" xfId="21" applyNumberFormat="1" applyFont="1" applyFill="1" applyAlignment="1">
      <alignment vertical="center"/>
      <protection/>
    </xf>
    <xf numFmtId="4" fontId="5" fillId="0" borderId="0" xfId="21" applyNumberFormat="1" applyFont="1" applyFill="1" applyAlignment="1">
      <alignment vertical="center"/>
      <protection/>
    </xf>
    <xf numFmtId="2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/>
    </xf>
    <xf numFmtId="2" fontId="5" fillId="0" borderId="0" xfId="21" applyNumberFormat="1" applyFont="1" applyFill="1" applyAlignment="1">
      <alignment horizontal="center" wrapText="1"/>
      <protection/>
    </xf>
    <xf numFmtId="0" fontId="5" fillId="0" borderId="0" xfId="0" applyNumberFormat="1" applyFont="1" applyFill="1" applyAlignment="1">
      <alignment horizontal="right"/>
    </xf>
    <xf numFmtId="0" fontId="5" fillId="0" borderId="0" xfId="21" applyFont="1" applyFill="1">
      <alignment/>
      <protection/>
    </xf>
    <xf numFmtId="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4" fontId="9" fillId="0" borderId="5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9" fillId="0" borderId="1" xfId="21" applyFont="1" applyFill="1" applyBorder="1">
      <alignment/>
      <protection/>
    </xf>
    <xf numFmtId="4" fontId="9" fillId="0" borderId="1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3" xfId="21" applyFont="1" applyFill="1" applyBorder="1">
      <alignment/>
      <protection/>
    </xf>
    <xf numFmtId="2" fontId="9" fillId="0" borderId="4" xfId="21" applyNumberFormat="1" applyFont="1" applyFill="1" applyBorder="1" applyAlignment="1">
      <alignment horizontal="center" vertical="center"/>
      <protection/>
    </xf>
    <xf numFmtId="4" fontId="9" fillId="0" borderId="4" xfId="21" applyNumberFormat="1" applyFont="1" applyFill="1" applyBorder="1" applyAlignment="1">
      <alignment horizontal="center" vertical="center"/>
      <protection/>
    </xf>
    <xf numFmtId="4" fontId="9" fillId="0" borderId="6" xfId="21" applyNumberFormat="1" applyFont="1" applyFill="1" applyBorder="1" applyAlignment="1">
      <alignment horizontal="center" vertical="center"/>
      <protection/>
    </xf>
    <xf numFmtId="2" fontId="9" fillId="0" borderId="0" xfId="21" applyNumberFormat="1" applyFont="1" applyFill="1" applyBorder="1">
      <alignment/>
      <protection/>
    </xf>
    <xf numFmtId="4" fontId="9" fillId="0" borderId="0" xfId="21" applyNumberFormat="1" applyFont="1" applyFill="1" applyBorder="1">
      <alignment/>
      <protection/>
    </xf>
    <xf numFmtId="4" fontId="0" fillId="0" borderId="0" xfId="21" applyNumberFormat="1" applyFont="1" applyFill="1" applyBorder="1">
      <alignment/>
      <protection/>
    </xf>
    <xf numFmtId="2" fontId="9" fillId="0" borderId="0" xfId="0" applyNumberFormat="1" applyFont="1" applyFill="1" applyAlignment="1">
      <alignment/>
    </xf>
    <xf numFmtId="4" fontId="0" fillId="0" borderId="0" xfId="21" applyNumberFormat="1" applyFont="1" applyFill="1">
      <alignment/>
      <protection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" xfId="22" applyNumberFormat="1" applyFont="1" applyFill="1" applyBorder="1" applyAlignment="1">
      <alignment horizontal="center" vertical="center"/>
      <protection/>
    </xf>
    <xf numFmtId="1" fontId="9" fillId="2" borderId="1" xfId="21" applyNumberFormat="1" applyFont="1" applyFill="1" applyBorder="1" applyAlignment="1">
      <alignment horizontal="center" vertical="center"/>
      <protection/>
    </xf>
    <xf numFmtId="1" fontId="9" fillId="0" borderId="1" xfId="21" applyNumberFormat="1" applyFont="1" applyFill="1" applyBorder="1" applyAlignment="1">
      <alignment horizontal="center" vertical="center"/>
      <protection/>
    </xf>
    <xf numFmtId="1" fontId="9" fillId="0" borderId="0" xfId="21" applyNumberFormat="1" applyFont="1" applyFill="1" applyAlignment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4" fontId="0" fillId="2" borderId="0" xfId="21" applyNumberFormat="1" applyFont="1" applyFill="1" applyAlignment="1">
      <alignment vertical="center"/>
      <protection/>
    </xf>
    <xf numFmtId="4" fontId="0" fillId="0" borderId="0" xfId="21" applyNumberFormat="1" applyFont="1" applyFill="1" applyAlignment="1">
      <alignment vertical="center"/>
      <protection/>
    </xf>
    <xf numFmtId="4" fontId="9" fillId="2" borderId="0" xfId="21" applyNumberFormat="1" applyFont="1" applyFill="1" applyAlignment="1">
      <alignment vertical="center"/>
      <protection/>
    </xf>
    <xf numFmtId="4" fontId="9" fillId="0" borderId="0" xfId="21" applyNumberFormat="1" applyFont="1" applyFill="1" applyAlignment="1">
      <alignment vertical="center"/>
      <protection/>
    </xf>
    <xf numFmtId="4" fontId="0" fillId="0" borderId="0" xfId="0" applyNumberFormat="1" applyFont="1" applyFill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" fontId="0" fillId="0" borderId="5" xfId="21" applyNumberFormat="1" applyFont="1" applyFill="1" applyBorder="1">
      <alignment/>
      <protection/>
    </xf>
    <xf numFmtId="3" fontId="0" fillId="0" borderId="1" xfId="21" applyNumberFormat="1" applyFont="1" applyFill="1" applyBorder="1">
      <alignment/>
      <protection/>
    </xf>
    <xf numFmtId="1" fontId="0" fillId="0" borderId="1" xfId="21" applyNumberFormat="1" applyFont="1" applyFill="1" applyBorder="1">
      <alignment/>
      <protection/>
    </xf>
    <xf numFmtId="1" fontId="9" fillId="0" borderId="1" xfId="21" applyNumberFormat="1" applyFont="1" applyFill="1" applyBorder="1" applyAlignment="1">
      <alignment horizontal="center"/>
      <protection/>
    </xf>
    <xf numFmtId="0" fontId="9" fillId="0" borderId="4" xfId="21" applyFont="1" applyFill="1" applyBorder="1">
      <alignment/>
      <protection/>
    </xf>
    <xf numFmtId="4" fontId="9" fillId="0" borderId="4" xfId="21" applyNumberFormat="1" applyFont="1" applyFill="1" applyBorder="1">
      <alignment/>
      <protection/>
    </xf>
    <xf numFmtId="4" fontId="9" fillId="0" borderId="6" xfId="21" applyNumberFormat="1" applyFont="1" applyFill="1" applyBorder="1">
      <alignment/>
      <protection/>
    </xf>
    <xf numFmtId="1" fontId="9" fillId="0" borderId="5" xfId="21" applyNumberFormat="1" applyFont="1" applyFill="1" applyBorder="1" applyAlignment="1">
      <alignment horizontal="center" vertical="center"/>
      <protection/>
    </xf>
    <xf numFmtId="4" fontId="0" fillId="0" borderId="5" xfId="21" applyNumberFormat="1" applyFont="1" applyFill="1" applyBorder="1" applyAlignment="1">
      <alignment vertical="center"/>
      <protection/>
    </xf>
    <xf numFmtId="0" fontId="10" fillId="0" borderId="0" xfId="21" applyFont="1" applyFill="1" applyAlignment="1">
      <alignment horizontal="center"/>
      <protection/>
    </xf>
    <xf numFmtId="1" fontId="11" fillId="0" borderId="0" xfId="21" applyNumberFormat="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3" fontId="9" fillId="0" borderId="1" xfId="21" applyNumberFormat="1" applyFont="1" applyFill="1" applyBorder="1">
      <alignment/>
      <protection/>
    </xf>
    <xf numFmtId="0" fontId="9" fillId="0" borderId="7" xfId="21" applyFont="1" applyFill="1" applyBorder="1" applyAlignment="1">
      <alignment horizontal="center" vertical="center" wrapText="1"/>
      <protection/>
    </xf>
    <xf numFmtId="0" fontId="9" fillId="0" borderId="8" xfId="22" applyFont="1" applyFill="1" applyBorder="1" applyAlignment="1">
      <alignment horizontal="center" vertical="center"/>
      <protection/>
    </xf>
    <xf numFmtId="4" fontId="9" fillId="2" borderId="8" xfId="21" applyNumberFormat="1" applyFont="1" applyFill="1" applyBorder="1" applyAlignment="1">
      <alignment horizontal="center" vertical="center"/>
      <protection/>
    </xf>
    <xf numFmtId="4" fontId="9" fillId="0" borderId="8" xfId="21" applyNumberFormat="1" applyFont="1" applyFill="1" applyBorder="1" applyAlignment="1">
      <alignment horizontal="center" vertical="center"/>
      <protection/>
    </xf>
    <xf numFmtId="4" fontId="9" fillId="0" borderId="9" xfId="21" applyNumberFormat="1" applyFont="1" applyFill="1" applyBorder="1" applyAlignment="1">
      <alignment horizontal="center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7" xfId="21" applyFont="1" applyFill="1" applyBorder="1" applyAlignment="1">
      <alignment wrapText="1"/>
      <protection/>
    </xf>
    <xf numFmtId="0" fontId="9" fillId="0" borderId="8" xfId="21" applyFont="1" applyFill="1" applyBorder="1">
      <alignment/>
      <protection/>
    </xf>
    <xf numFmtId="4" fontId="9" fillId="0" borderId="8" xfId="21" applyNumberFormat="1" applyFont="1" applyFill="1" applyBorder="1" applyAlignment="1">
      <alignment horizontal="center"/>
      <protection/>
    </xf>
    <xf numFmtId="4" fontId="9" fillId="0" borderId="9" xfId="21" applyNumberFormat="1" applyFont="1" applyFill="1" applyBorder="1">
      <alignment/>
      <protection/>
    </xf>
    <xf numFmtId="0" fontId="9" fillId="0" borderId="0" xfId="21" applyFont="1" applyFill="1">
      <alignment/>
      <protection/>
    </xf>
    <xf numFmtId="1" fontId="9" fillId="0" borderId="2" xfId="21" applyNumberFormat="1" applyFont="1" applyFill="1" applyBorder="1">
      <alignment/>
      <protection/>
    </xf>
    <xf numFmtId="1" fontId="9" fillId="0" borderId="5" xfId="21" applyNumberFormat="1" applyFont="1" applyFill="1" applyBorder="1" applyAlignment="1">
      <alignment horizontal="center"/>
      <protection/>
    </xf>
    <xf numFmtId="1" fontId="9" fillId="0" borderId="0" xfId="21" applyNumberFormat="1" applyFont="1" applyFill="1">
      <alignment/>
      <protection/>
    </xf>
    <xf numFmtId="4" fontId="0" fillId="0" borderId="0" xfId="21" applyNumberFormat="1" applyFont="1" applyFill="1" applyAlignment="1" quotePrefix="1">
      <alignment vertical="center"/>
      <protection/>
    </xf>
    <xf numFmtId="2" fontId="5" fillId="0" borderId="0" xfId="21" applyNumberFormat="1" applyFont="1" applyFill="1" applyAlignment="1">
      <alignment vertical="center"/>
      <protection/>
    </xf>
    <xf numFmtId="4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0" fillId="0" borderId="2" xfId="21" applyFont="1" applyFill="1" applyBorder="1" applyAlignment="1">
      <alignment vertical="center"/>
      <protection/>
    </xf>
    <xf numFmtId="0" fontId="9" fillId="0" borderId="1" xfId="21" applyFont="1" applyFill="1" applyBorder="1" applyAlignment="1">
      <alignment vertical="center"/>
      <protection/>
    </xf>
    <xf numFmtId="4" fontId="9" fillId="0" borderId="1" xfId="21" applyNumberFormat="1" applyFont="1" applyFill="1" applyBorder="1" applyAlignment="1">
      <alignment vertical="center"/>
      <protection/>
    </xf>
    <xf numFmtId="4" fontId="9" fillId="0" borderId="5" xfId="21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2" fontId="9" fillId="0" borderId="1" xfId="21" applyNumberFormat="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2" fontId="9" fillId="0" borderId="0" xfId="21" applyNumberFormat="1" applyFont="1" applyFill="1" applyBorder="1" applyAlignment="1">
      <alignment vertical="center"/>
      <protection/>
    </xf>
    <xf numFmtId="4" fontId="9" fillId="0" borderId="0" xfId="21" applyNumberFormat="1" applyFont="1" applyFill="1" applyBorder="1" applyAlignment="1">
      <alignment vertical="center"/>
      <protection/>
    </xf>
    <xf numFmtId="4" fontId="0" fillId="0" borderId="0" xfId="21" applyNumberFormat="1" applyFont="1" applyFill="1" applyBorder="1" applyAlignment="1">
      <alignment vertical="center"/>
      <protection/>
    </xf>
    <xf numFmtId="2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2" fontId="5" fillId="0" borderId="0" xfId="21" applyNumberFormat="1" applyFont="1" applyFill="1" applyBorder="1" applyAlignment="1">
      <alignment vertical="center"/>
      <protection/>
    </xf>
    <xf numFmtId="4" fontId="5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2" fontId="3" fillId="0" borderId="0" xfId="21" applyNumberFormat="1" applyFont="1" applyFill="1" applyAlignment="1">
      <alignment vertical="center"/>
      <protection/>
    </xf>
    <xf numFmtId="4" fontId="3" fillId="0" borderId="0" xfId="21" applyNumberFormat="1" applyFont="1" applyFill="1" applyAlignment="1">
      <alignment vertical="center"/>
      <protection/>
    </xf>
    <xf numFmtId="0" fontId="0" fillId="0" borderId="0" xfId="0" applyAlignment="1">
      <alignment horizontal="center"/>
    </xf>
    <xf numFmtId="4" fontId="9" fillId="0" borderId="5" xfId="21" applyNumberFormat="1" applyFont="1" applyFill="1" applyBorder="1">
      <alignment/>
      <protection/>
    </xf>
    <xf numFmtId="4" fontId="9" fillId="0" borderId="1" xfId="21" applyNumberFormat="1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4" fontId="9" fillId="2" borderId="6" xfId="21" applyNumberFormat="1" applyFont="1" applyFill="1" applyBorder="1" applyAlignment="1">
      <alignment vertical="center"/>
      <protection/>
    </xf>
    <xf numFmtId="0" fontId="9" fillId="0" borderId="0" xfId="21" applyFont="1" applyFill="1" applyAlignment="1">
      <alignment horizontal="center" wrapText="1"/>
      <protection/>
    </xf>
    <xf numFmtId="14" fontId="5" fillId="0" borderId="0" xfId="21" applyNumberFormat="1" applyFont="1" applyFill="1" applyAlignment="1">
      <alignment horizontal="center" vertical="center"/>
      <protection/>
    </xf>
    <xf numFmtId="14" fontId="6" fillId="0" borderId="0" xfId="21" applyNumberFormat="1" applyFont="1" applyFill="1" applyAlignment="1">
      <alignment horizontal="center"/>
      <protection/>
    </xf>
    <xf numFmtId="0" fontId="9" fillId="0" borderId="0" xfId="2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21" applyFont="1" applyFill="1" applyAlignment="1">
      <alignment horizontal="center" wrapText="1"/>
      <protection/>
    </xf>
    <xf numFmtId="2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21" applyFont="1" applyFill="1" applyAlignment="1">
      <alignment horizontal="center" vertical="center"/>
      <protection/>
    </xf>
    <xf numFmtId="2" fontId="5" fillId="0" borderId="0" xfId="21" applyNumberFormat="1" applyFont="1" applyFill="1" applyAlignment="1">
      <alignment horizontal="center" vertical="center" wrapText="1"/>
      <protection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2" fontId="5" fillId="0" borderId="0" xfId="21" applyNumberFormat="1" applyFont="1" applyFill="1" applyAlignment="1">
      <alignment horizontal="center" wrapText="1"/>
      <protection/>
    </xf>
    <xf numFmtId="4" fontId="5" fillId="0" borderId="0" xfId="0" applyNumberFormat="1" applyFont="1" applyFill="1" applyAlignment="1">
      <alignment wrapText="1"/>
    </xf>
    <xf numFmtId="4" fontId="0" fillId="0" borderId="0" xfId="0" applyNumberFormat="1" applyFont="1" applyAlignment="1">
      <alignment horizontal="center" wrapText="1"/>
    </xf>
    <xf numFmtId="0" fontId="6" fillId="0" borderId="0" xfId="0" applyFont="1" applyAlignment="1">
      <alignment vertical="center" wrapText="1"/>
    </xf>
    <xf numFmtId="2" fontId="9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21" applyFont="1" applyFill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9" fillId="0" borderId="7" xfId="21" applyFont="1" applyFill="1" applyBorder="1" applyAlignment="1">
      <alignment horizontal="center" vertical="center" wrapText="1"/>
      <protection/>
    </xf>
    <xf numFmtId="0" fontId="9" fillId="0" borderId="8" xfId="21" applyFont="1" applyFill="1" applyBorder="1" applyAlignment="1">
      <alignment horizontal="center" vertical="center"/>
      <protection/>
    </xf>
    <xf numFmtId="4" fontId="9" fillId="0" borderId="8" xfId="21" applyNumberFormat="1" applyFont="1" applyFill="1" applyBorder="1" applyAlignment="1">
      <alignment horizontal="center" vertical="center"/>
      <protection/>
    </xf>
    <xf numFmtId="4" fontId="9" fillId="0" borderId="9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1" fontId="9" fillId="0" borderId="2" xfId="21" applyNumberFormat="1" applyFont="1" applyFill="1" applyBorder="1" applyAlignment="1">
      <alignment horizontal="center" vertical="center"/>
      <protection/>
    </xf>
    <xf numFmtId="1" fontId="9" fillId="0" borderId="1" xfId="21" applyNumberFormat="1" applyFont="1" applyFill="1" applyBorder="1" applyAlignment="1">
      <alignment horizontal="center" vertical="center"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1" fontId="9" fillId="0" borderId="5" xfId="21" applyNumberFormat="1" applyFont="1" applyFill="1" applyBorder="1" applyAlignment="1">
      <alignment horizontal="center" vertical="center" wrapText="1"/>
      <protection/>
    </xf>
    <xf numFmtId="1" fontId="9" fillId="0" borderId="0" xfId="21" applyNumberFormat="1" applyFont="1" applyFill="1" applyBorder="1" applyAlignment="1">
      <alignment horizontal="center" vertical="center"/>
      <protection/>
    </xf>
    <xf numFmtId="1" fontId="3" fillId="0" borderId="0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vertical="center"/>
      <protection/>
    </xf>
    <xf numFmtId="4" fontId="0" fillId="0" borderId="5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4" fontId="12" fillId="0" borderId="1" xfId="21" applyNumberFormat="1" applyFont="1" applyFill="1" applyBorder="1" applyAlignment="1">
      <alignment vertical="center"/>
      <protection/>
    </xf>
    <xf numFmtId="1" fontId="0" fillId="0" borderId="1" xfId="21" applyNumberFormat="1" applyFont="1" applyFill="1" applyBorder="1" applyAlignment="1">
      <alignment vertical="center" wrapText="1"/>
      <protection/>
    </xf>
    <xf numFmtId="4" fontId="0" fillId="0" borderId="1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Alignment="1">
      <alignment horizontal="center" wrapText="1"/>
      <protection/>
    </xf>
    <xf numFmtId="0" fontId="9" fillId="0" borderId="0" xfId="21" applyFont="1" applyFill="1" applyAlignment="1">
      <alignment horizontal="center" wrapText="1"/>
      <protection/>
    </xf>
    <xf numFmtId="4" fontId="0" fillId="0" borderId="0" xfId="21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_evaluare_laboratoare_06_ian_2007" xfId="21"/>
    <cellStyle name="Normal_adresabilitate" xfId="22"/>
    <cellStyle name="Normal_all--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workbookViewId="0" topLeftCell="A1">
      <selection activeCell="C26" sqref="C26"/>
    </sheetView>
  </sheetViews>
  <sheetFormatPr defaultColWidth="9.140625" defaultRowHeight="12.75"/>
  <cols>
    <col min="1" max="1" width="3.7109375" style="113" customWidth="1"/>
    <col min="2" max="2" width="46.28125" style="124" customWidth="1"/>
    <col min="3" max="3" width="15.28125" style="125" customWidth="1"/>
    <col min="4" max="4" width="28.7109375" style="175" customWidth="1"/>
    <col min="5" max="16384" width="9.140625" style="113" customWidth="1"/>
  </cols>
  <sheetData>
    <row r="1" spans="1:4" s="32" customFormat="1" ht="15" customHeight="1">
      <c r="A1" s="137" t="s">
        <v>5</v>
      </c>
      <c r="B1" s="138"/>
      <c r="C1" s="138"/>
      <c r="D1" s="138"/>
    </row>
    <row r="2" spans="1:4" s="32" customFormat="1" ht="15" customHeight="1">
      <c r="A2" s="29"/>
      <c r="B2" s="30"/>
      <c r="C2" s="30"/>
      <c r="D2" s="30"/>
    </row>
    <row r="3" spans="1:4" s="32" customFormat="1" ht="15" customHeight="1">
      <c r="A3" s="29"/>
      <c r="B3" s="30"/>
      <c r="C3" s="30"/>
      <c r="D3" s="30"/>
    </row>
    <row r="4" spans="2:4" s="32" customFormat="1" ht="15" customHeight="1">
      <c r="B4" s="104"/>
      <c r="C4" s="105"/>
      <c r="D4" s="105"/>
    </row>
    <row r="5" spans="2:4" s="32" customFormat="1" ht="15" customHeight="1">
      <c r="B5" s="104"/>
      <c r="C5" s="31"/>
      <c r="D5" s="31"/>
    </row>
    <row r="6" spans="2:4" s="32" customFormat="1" ht="15" customHeight="1">
      <c r="B6" s="104"/>
      <c r="C6" s="105"/>
      <c r="D6" s="105"/>
    </row>
    <row r="7" spans="2:4" s="32" customFormat="1" ht="15" customHeight="1">
      <c r="B7" s="104"/>
      <c r="C7" s="105"/>
      <c r="D7" s="105"/>
    </row>
    <row r="8" spans="2:4" s="32" customFormat="1" ht="15" customHeight="1">
      <c r="B8" s="104"/>
      <c r="C8" s="31"/>
      <c r="D8" s="31"/>
    </row>
    <row r="9" spans="2:4" s="32" customFormat="1" ht="15" customHeight="1">
      <c r="B9" s="104"/>
      <c r="C9" s="143"/>
      <c r="D9" s="143"/>
    </row>
    <row r="10" spans="2:4" s="32" customFormat="1" ht="15" customHeight="1">
      <c r="B10" s="104"/>
      <c r="C10" s="106"/>
      <c r="D10" s="106"/>
    </row>
    <row r="11" spans="2:4" s="32" customFormat="1" ht="15" customHeight="1">
      <c r="B11" s="104"/>
      <c r="C11" s="39"/>
      <c r="D11" s="38"/>
    </row>
    <row r="12" spans="2:4" s="32" customFormat="1" ht="15" customHeight="1">
      <c r="B12" s="104"/>
      <c r="C12" s="39"/>
      <c r="D12" s="38"/>
    </row>
    <row r="13" spans="1:4" s="32" customFormat="1" ht="15" customHeight="1">
      <c r="A13" s="141"/>
      <c r="B13" s="141"/>
      <c r="C13" s="141"/>
      <c r="D13" s="141"/>
    </row>
    <row r="14" spans="1:4" s="32" customFormat="1" ht="36" customHeight="1">
      <c r="A14" s="142" t="s">
        <v>20</v>
      </c>
      <c r="B14" s="142"/>
      <c r="C14" s="142"/>
      <c r="D14" s="142"/>
    </row>
    <row r="15" spans="2:4" s="32" customFormat="1" ht="15" customHeight="1">
      <c r="B15" s="104"/>
      <c r="C15" s="39"/>
      <c r="D15" s="38"/>
    </row>
    <row r="16" spans="2:4" s="32" customFormat="1" ht="15" customHeight="1">
      <c r="B16" s="104"/>
      <c r="C16" s="39"/>
      <c r="D16" s="107" t="s">
        <v>6</v>
      </c>
    </row>
    <row r="17" spans="1:4" s="32" customFormat="1" ht="15" customHeight="1" thickBot="1">
      <c r="A17" s="36"/>
      <c r="B17" s="132">
        <v>42552</v>
      </c>
      <c r="C17" s="39"/>
      <c r="D17" s="108"/>
    </row>
    <row r="18" spans="1:4" s="160" customFormat="1" ht="38.25">
      <c r="A18" s="156" t="s">
        <v>0</v>
      </c>
      <c r="B18" s="157" t="s">
        <v>1</v>
      </c>
      <c r="C18" s="158" t="s">
        <v>41</v>
      </c>
      <c r="D18" s="159" t="s">
        <v>2</v>
      </c>
    </row>
    <row r="19" spans="1:8" s="165" customFormat="1" ht="25.5">
      <c r="A19" s="161">
        <v>0</v>
      </c>
      <c r="B19" s="162">
        <v>1</v>
      </c>
      <c r="C19" s="163">
        <v>2</v>
      </c>
      <c r="D19" s="164" t="s">
        <v>7</v>
      </c>
      <c r="F19" s="166"/>
      <c r="G19" s="166"/>
      <c r="H19" s="166"/>
    </row>
    <row r="20" spans="1:7" s="169" customFormat="1" ht="12.75">
      <c r="A20" s="109">
        <v>1</v>
      </c>
      <c r="B20" s="11" t="s">
        <v>27</v>
      </c>
      <c r="C20" s="167">
        <v>1941.15</v>
      </c>
      <c r="D20" s="168">
        <f aca="true" t="shared" si="0" ref="D20:D41">ROUND(C20/C$44*C$45,2)</f>
        <v>408740.1</v>
      </c>
      <c r="G20" s="118"/>
    </row>
    <row r="21" spans="1:7" s="169" customFormat="1" ht="12.75">
      <c r="A21" s="109">
        <f aca="true" t="shared" si="1" ref="A21:A43">A20+1</f>
        <v>2</v>
      </c>
      <c r="B21" s="11" t="s">
        <v>28</v>
      </c>
      <c r="C21" s="167">
        <v>596.75</v>
      </c>
      <c r="D21" s="168">
        <f t="shared" si="0"/>
        <v>125655.23</v>
      </c>
      <c r="G21" s="118"/>
    </row>
    <row r="22" spans="1:7" s="169" customFormat="1" ht="12.75">
      <c r="A22" s="109">
        <f t="shared" si="1"/>
        <v>3</v>
      </c>
      <c r="B22" s="11" t="s">
        <v>29</v>
      </c>
      <c r="C22" s="167">
        <v>199</v>
      </c>
      <c r="D22" s="168">
        <f t="shared" si="0"/>
        <v>41902.62</v>
      </c>
      <c r="G22" s="118"/>
    </row>
    <row r="23" spans="1:7" s="169" customFormat="1" ht="12.75">
      <c r="A23" s="109">
        <f t="shared" si="1"/>
        <v>4</v>
      </c>
      <c r="B23" s="11" t="s">
        <v>14</v>
      </c>
      <c r="C23" s="167">
        <v>763</v>
      </c>
      <c r="D23" s="168">
        <f t="shared" si="0"/>
        <v>160661.82</v>
      </c>
      <c r="G23" s="118"/>
    </row>
    <row r="24" spans="1:7" s="169" customFormat="1" ht="12.75">
      <c r="A24" s="109">
        <f t="shared" si="1"/>
        <v>5</v>
      </c>
      <c r="B24" s="11" t="s">
        <v>15</v>
      </c>
      <c r="C24" s="167">
        <v>712.59</v>
      </c>
      <c r="D24" s="168">
        <f t="shared" si="0"/>
        <v>150047.19</v>
      </c>
      <c r="G24" s="118"/>
    </row>
    <row r="25" spans="1:7" s="169" customFormat="1" ht="12.75">
      <c r="A25" s="109">
        <f t="shared" si="1"/>
        <v>6</v>
      </c>
      <c r="B25" s="11" t="s">
        <v>23</v>
      </c>
      <c r="C25" s="167">
        <v>79.5</v>
      </c>
      <c r="D25" s="168">
        <f t="shared" si="0"/>
        <v>16739.99</v>
      </c>
      <c r="G25" s="118"/>
    </row>
    <row r="26" spans="1:7" s="169" customFormat="1" ht="12.75">
      <c r="A26" s="109">
        <f t="shared" si="1"/>
        <v>7</v>
      </c>
      <c r="B26" s="12" t="s">
        <v>30</v>
      </c>
      <c r="C26" s="167">
        <v>1261.5</v>
      </c>
      <c r="D26" s="168">
        <f t="shared" si="0"/>
        <v>265628.95</v>
      </c>
      <c r="G26" s="118"/>
    </row>
    <row r="27" spans="1:7" s="169" customFormat="1" ht="12.75">
      <c r="A27" s="109">
        <f t="shared" si="1"/>
        <v>8</v>
      </c>
      <c r="B27" s="12" t="s">
        <v>31</v>
      </c>
      <c r="C27" s="167">
        <f>335.93+215.4</f>
        <v>551.33</v>
      </c>
      <c r="D27" s="168">
        <f t="shared" si="0"/>
        <v>116091.33</v>
      </c>
      <c r="G27" s="118"/>
    </row>
    <row r="28" spans="1:7" s="169" customFormat="1" ht="12.75">
      <c r="A28" s="109">
        <f t="shared" si="1"/>
        <v>9</v>
      </c>
      <c r="B28" s="11" t="s">
        <v>16</v>
      </c>
      <c r="C28" s="167">
        <v>82.8</v>
      </c>
      <c r="D28" s="168">
        <f t="shared" si="0"/>
        <v>17434.86</v>
      </c>
      <c r="G28" s="118"/>
    </row>
    <row r="29" spans="1:7" s="169" customFormat="1" ht="12.75">
      <c r="A29" s="109">
        <f t="shared" si="1"/>
        <v>10</v>
      </c>
      <c r="B29" s="11" t="s">
        <v>40</v>
      </c>
      <c r="C29" s="170">
        <v>934.67</v>
      </c>
      <c r="D29" s="168">
        <f t="shared" si="0"/>
        <v>196809.68</v>
      </c>
      <c r="G29" s="118"/>
    </row>
    <row r="30" spans="1:7" s="169" customFormat="1" ht="12.75">
      <c r="A30" s="109">
        <f t="shared" si="1"/>
        <v>11</v>
      </c>
      <c r="B30" s="11" t="s">
        <v>22</v>
      </c>
      <c r="C30" s="167">
        <v>300</v>
      </c>
      <c r="D30" s="168">
        <f t="shared" si="0"/>
        <v>63169.79</v>
      </c>
      <c r="G30" s="118"/>
    </row>
    <row r="31" spans="1:7" s="169" customFormat="1" ht="12.75" customHeight="1">
      <c r="A31" s="109">
        <f t="shared" si="1"/>
        <v>12</v>
      </c>
      <c r="B31" s="171" t="s">
        <v>32</v>
      </c>
      <c r="C31" s="172">
        <v>734.3</v>
      </c>
      <c r="D31" s="168">
        <f t="shared" si="0"/>
        <v>154618.58</v>
      </c>
      <c r="G31" s="118"/>
    </row>
    <row r="32" spans="1:7" s="169" customFormat="1" ht="12.75">
      <c r="A32" s="109">
        <f t="shared" si="1"/>
        <v>13</v>
      </c>
      <c r="B32" s="171" t="s">
        <v>33</v>
      </c>
      <c r="C32" s="172">
        <v>305.08</v>
      </c>
      <c r="D32" s="168">
        <f t="shared" si="0"/>
        <v>64239.46</v>
      </c>
      <c r="G32" s="118"/>
    </row>
    <row r="33" spans="1:7" s="169" customFormat="1" ht="12.75">
      <c r="A33" s="109">
        <f t="shared" si="1"/>
        <v>14</v>
      </c>
      <c r="B33" s="171" t="s">
        <v>34</v>
      </c>
      <c r="C33" s="172">
        <v>248</v>
      </c>
      <c r="D33" s="168">
        <f t="shared" si="0"/>
        <v>52220.36</v>
      </c>
      <c r="G33" s="118"/>
    </row>
    <row r="34" spans="1:7" s="169" customFormat="1" ht="12.75">
      <c r="A34" s="109">
        <f t="shared" si="1"/>
        <v>15</v>
      </c>
      <c r="B34" s="12" t="s">
        <v>35</v>
      </c>
      <c r="C34" s="167">
        <v>604.8</v>
      </c>
      <c r="D34" s="168">
        <f t="shared" si="0"/>
        <v>127350.29</v>
      </c>
      <c r="G34" s="118"/>
    </row>
    <row r="35" spans="1:7" s="169" customFormat="1" ht="25.5">
      <c r="A35" s="109">
        <f t="shared" si="1"/>
        <v>16</v>
      </c>
      <c r="B35" s="171" t="s">
        <v>36</v>
      </c>
      <c r="C35" s="172">
        <v>366.59</v>
      </c>
      <c r="D35" s="168">
        <f t="shared" si="0"/>
        <v>77191.37</v>
      </c>
      <c r="G35" s="118"/>
    </row>
    <row r="36" spans="1:7" s="169" customFormat="1" ht="25.5">
      <c r="A36" s="109">
        <f t="shared" si="1"/>
        <v>17</v>
      </c>
      <c r="B36" s="12" t="s">
        <v>37</v>
      </c>
      <c r="C36" s="167">
        <v>1009.5</v>
      </c>
      <c r="D36" s="168">
        <f t="shared" si="0"/>
        <v>212566.33</v>
      </c>
      <c r="G36" s="118"/>
    </row>
    <row r="37" spans="1:7" s="169" customFormat="1" ht="15.75" customHeight="1">
      <c r="A37" s="109">
        <f t="shared" si="1"/>
        <v>18</v>
      </c>
      <c r="B37" s="12" t="s">
        <v>38</v>
      </c>
      <c r="C37" s="167">
        <v>194.5</v>
      </c>
      <c r="D37" s="168">
        <f t="shared" si="0"/>
        <v>40955.08</v>
      </c>
      <c r="G37" s="118"/>
    </row>
    <row r="38" spans="1:7" s="169" customFormat="1" ht="12.75">
      <c r="A38" s="109">
        <f t="shared" si="1"/>
        <v>19</v>
      </c>
      <c r="B38" s="11" t="s">
        <v>42</v>
      </c>
      <c r="C38" s="167">
        <v>699</v>
      </c>
      <c r="D38" s="168">
        <f t="shared" si="0"/>
        <v>147185.6</v>
      </c>
      <c r="G38" s="118"/>
    </row>
    <row r="39" spans="1:7" s="169" customFormat="1" ht="12.75">
      <c r="A39" s="109">
        <f t="shared" si="1"/>
        <v>20</v>
      </c>
      <c r="B39" s="11" t="s">
        <v>12</v>
      </c>
      <c r="C39" s="167">
        <v>72.5</v>
      </c>
      <c r="D39" s="168">
        <f t="shared" si="0"/>
        <v>15266.03</v>
      </c>
      <c r="G39" s="118"/>
    </row>
    <row r="40" spans="1:7" s="169" customFormat="1" ht="12.75">
      <c r="A40" s="109">
        <f t="shared" si="1"/>
        <v>21</v>
      </c>
      <c r="B40" s="11" t="s">
        <v>43</v>
      </c>
      <c r="C40" s="167">
        <v>484</v>
      </c>
      <c r="D40" s="168">
        <f>ROUND(C40/C$44*C$45,2)-0.006</f>
        <v>101913.914</v>
      </c>
      <c r="G40" s="118"/>
    </row>
    <row r="41" spans="1:7" s="169" customFormat="1" ht="12.75">
      <c r="A41" s="109">
        <f t="shared" si="1"/>
        <v>22</v>
      </c>
      <c r="B41" s="11" t="s">
        <v>44</v>
      </c>
      <c r="C41" s="167">
        <v>352.5</v>
      </c>
      <c r="D41" s="168">
        <f t="shared" si="0"/>
        <v>74224.5</v>
      </c>
      <c r="G41" s="118"/>
    </row>
    <row r="42" spans="1:7" s="169" customFormat="1" ht="12.75">
      <c r="A42" s="109">
        <f t="shared" si="1"/>
        <v>23</v>
      </c>
      <c r="B42" s="11" t="s">
        <v>45</v>
      </c>
      <c r="C42" s="167">
        <v>655.1</v>
      </c>
      <c r="D42" s="168">
        <f>ROUND(C42/C$44*C$45,2)-0.01</f>
        <v>137941.74</v>
      </c>
      <c r="G42" s="118"/>
    </row>
    <row r="43" spans="1:7" s="169" customFormat="1" ht="12.75">
      <c r="A43" s="109">
        <f t="shared" si="1"/>
        <v>24</v>
      </c>
      <c r="B43" s="11" t="s">
        <v>46</v>
      </c>
      <c r="C43" s="167">
        <v>87</v>
      </c>
      <c r="D43" s="168">
        <f>ROUND(C43/C$44*C$45,2)</f>
        <v>18319.24</v>
      </c>
      <c r="G43" s="118"/>
    </row>
    <row r="44" spans="1:4" ht="12.75">
      <c r="A44" s="109"/>
      <c r="B44" s="110" t="s">
        <v>3</v>
      </c>
      <c r="C44" s="111">
        <f>SUM(C20:C43)</f>
        <v>13235.16</v>
      </c>
      <c r="D44" s="112">
        <f>SUM(D20:D43)</f>
        <v>2786874.0540000005</v>
      </c>
    </row>
    <row r="45" spans="1:4" ht="12.75">
      <c r="A45" s="109"/>
      <c r="B45" s="114" t="s">
        <v>17</v>
      </c>
      <c r="C45" s="111">
        <f>C46*0.9</f>
        <v>2786874.0480000004</v>
      </c>
      <c r="D45" s="112"/>
    </row>
    <row r="46" spans="1:4" ht="13.5" thickBot="1">
      <c r="A46" s="115"/>
      <c r="B46" s="55" t="s">
        <v>10</v>
      </c>
      <c r="C46" s="56">
        <v>3096526.72</v>
      </c>
      <c r="D46" s="57"/>
    </row>
    <row r="47" spans="2:4" ht="12.75">
      <c r="B47" s="116"/>
      <c r="C47" s="117"/>
      <c r="D47" s="118"/>
    </row>
    <row r="48" spans="2:4" ht="12.75">
      <c r="B48" s="116" t="s">
        <v>4</v>
      </c>
      <c r="C48" s="117">
        <f>C45/C44</f>
        <v>210.56595069496709</v>
      </c>
      <c r="D48" s="118"/>
    </row>
    <row r="49" spans="2:4" ht="12.75">
      <c r="B49" s="116"/>
      <c r="C49" s="117"/>
      <c r="D49" s="118"/>
    </row>
    <row r="50" spans="2:4" ht="12.75">
      <c r="B50" s="119"/>
      <c r="C50" s="120"/>
      <c r="D50" s="119"/>
    </row>
    <row r="51" spans="2:4" ht="12.75">
      <c r="B51" s="139"/>
      <c r="C51" s="140"/>
      <c r="D51" s="119"/>
    </row>
    <row r="52" spans="2:4" ht="12.75">
      <c r="B52" s="116"/>
      <c r="C52" s="117"/>
      <c r="D52" s="118"/>
    </row>
    <row r="53" spans="1:5" ht="12.75" customHeight="1">
      <c r="A53" s="173"/>
      <c r="B53" s="176"/>
      <c r="C53" s="177"/>
      <c r="D53" s="174"/>
      <c r="E53" s="178"/>
    </row>
    <row r="54" spans="1:5" ht="12.75" customHeight="1">
      <c r="A54" s="136"/>
      <c r="B54" s="176"/>
      <c r="C54" s="179"/>
      <c r="D54" s="180"/>
      <c r="E54" s="178"/>
    </row>
    <row r="55" spans="1:4" ht="15.75">
      <c r="A55" s="32"/>
      <c r="B55" s="121"/>
      <c r="C55" s="122"/>
      <c r="D55" s="123"/>
    </row>
    <row r="56" spans="1:4" ht="15.75">
      <c r="A56" s="32"/>
      <c r="B56" s="121"/>
      <c r="C56" s="122"/>
      <c r="D56" s="123"/>
    </row>
    <row r="57" spans="1:4" ht="15.75">
      <c r="A57" s="32"/>
      <c r="B57" s="104"/>
      <c r="C57" s="39"/>
      <c r="D57" s="38"/>
    </row>
  </sheetData>
  <mergeCells count="7">
    <mergeCell ref="A53:B53"/>
    <mergeCell ref="A54:B54"/>
    <mergeCell ref="A1:D1"/>
    <mergeCell ref="B51:C51"/>
    <mergeCell ref="A13:D13"/>
    <mergeCell ref="A14:D14"/>
    <mergeCell ref="C9:D9"/>
  </mergeCells>
  <printOptions horizontalCentered="1" verticalCentered="1"/>
  <pageMargins left="0.446850394" right="0.196850393700787" top="0.22" bottom="0.196850393700787" header="0.17" footer="0.118110236220472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2">
      <selection activeCell="A20" sqref="A20:IV51"/>
    </sheetView>
  </sheetViews>
  <sheetFormatPr defaultColWidth="9.140625" defaultRowHeight="12.75"/>
  <cols>
    <col min="1" max="1" width="3.7109375" style="1" customWidth="1"/>
    <col min="2" max="2" width="43.28125" style="1" customWidth="1"/>
    <col min="3" max="3" width="13.7109375" style="1" customWidth="1"/>
    <col min="4" max="4" width="28.8515625" style="1" customWidth="1"/>
    <col min="5" max="6" width="9.140625" style="1" customWidth="1"/>
    <col min="7" max="7" width="9.140625" style="87" customWidth="1"/>
    <col min="8" max="16384" width="9.140625" style="1" customWidth="1"/>
  </cols>
  <sheetData>
    <row r="1" spans="1:7" s="3" customFormat="1" ht="15.75">
      <c r="A1" s="144" t="s">
        <v>5</v>
      </c>
      <c r="B1" s="145"/>
      <c r="C1" s="145"/>
      <c r="D1" s="145"/>
      <c r="G1" s="85"/>
    </row>
    <row r="2" spans="1:7" s="3" customFormat="1" ht="15" customHeight="1">
      <c r="A2" s="40"/>
      <c r="B2" s="41"/>
      <c r="C2" s="41"/>
      <c r="D2" s="41"/>
      <c r="G2" s="85"/>
    </row>
    <row r="3" spans="1:7" s="3" customFormat="1" ht="15" customHeight="1">
      <c r="A3" s="40"/>
      <c r="B3" s="41"/>
      <c r="C3" s="41"/>
      <c r="D3" s="41"/>
      <c r="G3" s="85"/>
    </row>
    <row r="4" spans="1:7" s="3" customFormat="1" ht="15" customHeight="1">
      <c r="A4" s="40"/>
      <c r="B4" s="41"/>
      <c r="C4" s="42"/>
      <c r="D4" s="5"/>
      <c r="G4" s="85"/>
    </row>
    <row r="5" spans="1:7" s="3" customFormat="1" ht="15" customHeight="1">
      <c r="A5" s="40"/>
      <c r="B5" s="41"/>
      <c r="C5" s="47"/>
      <c r="D5" s="5"/>
      <c r="G5" s="85"/>
    </row>
    <row r="6" spans="1:7" s="3" customFormat="1" ht="15" customHeight="1">
      <c r="A6" s="40"/>
      <c r="B6" s="41"/>
      <c r="C6" s="42"/>
      <c r="D6" s="5"/>
      <c r="G6" s="85"/>
    </row>
    <row r="7" spans="3:7" s="3" customFormat="1" ht="15" customHeight="1">
      <c r="C7" s="42"/>
      <c r="D7" s="42"/>
      <c r="E7" s="5"/>
      <c r="G7" s="85"/>
    </row>
    <row r="8" spans="3:7" s="3" customFormat="1" ht="15" customHeight="1">
      <c r="C8" s="47"/>
      <c r="D8" s="4"/>
      <c r="E8" s="5"/>
      <c r="G8" s="85"/>
    </row>
    <row r="9" spans="3:7" s="3" customFormat="1" ht="15" customHeight="1">
      <c r="C9" s="149"/>
      <c r="D9" s="145"/>
      <c r="E9" s="5"/>
      <c r="G9" s="85"/>
    </row>
    <row r="10" spans="3:7" s="3" customFormat="1" ht="15" customHeight="1">
      <c r="C10" s="48"/>
      <c r="D10" s="4"/>
      <c r="E10" s="42"/>
      <c r="G10" s="85"/>
    </row>
    <row r="11" spans="3:7" s="3" customFormat="1" ht="15" customHeight="1">
      <c r="C11" s="48"/>
      <c r="D11" s="4"/>
      <c r="E11" s="42"/>
      <c r="G11" s="85"/>
    </row>
    <row r="12" spans="1:7" s="3" customFormat="1" ht="15" customHeight="1">
      <c r="A12" s="141"/>
      <c r="B12" s="141"/>
      <c r="C12" s="141"/>
      <c r="D12" s="141"/>
      <c r="G12" s="85"/>
    </row>
    <row r="13" spans="1:7" s="3" customFormat="1" ht="33" customHeight="1">
      <c r="A13" s="148" t="s">
        <v>21</v>
      </c>
      <c r="B13" s="148"/>
      <c r="C13" s="148"/>
      <c r="D13" s="148"/>
      <c r="G13" s="85"/>
    </row>
    <row r="14" spans="1:7" s="3" customFormat="1" ht="15" customHeight="1">
      <c r="A14" s="43"/>
      <c r="B14" s="43"/>
      <c r="C14" s="43"/>
      <c r="D14" s="43"/>
      <c r="G14" s="85"/>
    </row>
    <row r="15" spans="4:7" s="3" customFormat="1" ht="15" customHeight="1">
      <c r="D15" s="44" t="s">
        <v>19</v>
      </c>
      <c r="G15" s="85"/>
    </row>
    <row r="16" spans="1:7" s="3" customFormat="1" ht="15" customHeight="1">
      <c r="A16" s="45"/>
      <c r="B16" s="45"/>
      <c r="D16" s="46"/>
      <c r="G16" s="85"/>
    </row>
    <row r="17" spans="1:4" ht="15" customHeight="1" thickBot="1">
      <c r="A17" s="2"/>
      <c r="B17" s="133">
        <v>42552</v>
      </c>
      <c r="C17" s="2"/>
      <c r="D17" s="2"/>
    </row>
    <row r="18" spans="1:7" s="99" customFormat="1" ht="38.25">
      <c r="A18" s="95" t="s">
        <v>0</v>
      </c>
      <c r="B18" s="96" t="s">
        <v>1</v>
      </c>
      <c r="C18" s="97" t="s">
        <v>41</v>
      </c>
      <c r="D18" s="98" t="s">
        <v>25</v>
      </c>
      <c r="G18" s="87"/>
    </row>
    <row r="19" spans="1:7" s="102" customFormat="1" ht="18" customHeight="1">
      <c r="A19" s="100">
        <v>0</v>
      </c>
      <c r="B19" s="79">
        <v>1</v>
      </c>
      <c r="C19" s="79">
        <v>2</v>
      </c>
      <c r="D19" s="101" t="s">
        <v>24</v>
      </c>
      <c r="G19" s="86"/>
    </row>
    <row r="20" spans="1:7" s="53" customFormat="1" ht="15" customHeight="1">
      <c r="A20" s="10">
        <v>1</v>
      </c>
      <c r="B20" s="11" t="s">
        <v>27</v>
      </c>
      <c r="C20" s="77">
        <v>60</v>
      </c>
      <c r="D20" s="76">
        <v>36429.73</v>
      </c>
      <c r="G20" s="87"/>
    </row>
    <row r="21" spans="1:7" s="53" customFormat="1" ht="15" customHeight="1">
      <c r="A21" s="10">
        <v>2</v>
      </c>
      <c r="B21" s="11" t="s">
        <v>28</v>
      </c>
      <c r="C21" s="77">
        <v>30</v>
      </c>
      <c r="D21" s="76">
        <v>18214.86</v>
      </c>
      <c r="G21" s="87"/>
    </row>
    <row r="22" spans="1:7" s="53" customFormat="1" ht="15" customHeight="1">
      <c r="A22" s="10">
        <v>3</v>
      </c>
      <c r="B22" s="11" t="s">
        <v>29</v>
      </c>
      <c r="C22" s="77">
        <v>30</v>
      </c>
      <c r="D22" s="76">
        <v>18214.86</v>
      </c>
      <c r="G22" s="87"/>
    </row>
    <row r="23" spans="1:7" s="53" customFormat="1" ht="15" customHeight="1">
      <c r="A23" s="10">
        <v>4</v>
      </c>
      <c r="B23" s="11" t="s">
        <v>14</v>
      </c>
      <c r="C23" s="77">
        <v>30</v>
      </c>
      <c r="D23" s="76">
        <v>18214.86</v>
      </c>
      <c r="G23" s="87"/>
    </row>
    <row r="24" spans="1:7" s="53" customFormat="1" ht="15" customHeight="1">
      <c r="A24" s="10">
        <v>5</v>
      </c>
      <c r="B24" s="11" t="s">
        <v>15</v>
      </c>
      <c r="C24" s="77">
        <v>30</v>
      </c>
      <c r="D24" s="76">
        <v>18214.86</v>
      </c>
      <c r="G24" s="87"/>
    </row>
    <row r="25" spans="1:7" s="53" customFormat="1" ht="15" customHeight="1">
      <c r="A25" s="10">
        <v>6</v>
      </c>
      <c r="B25" s="11" t="s">
        <v>23</v>
      </c>
      <c r="C25" s="77">
        <v>0</v>
      </c>
      <c r="D25" s="76">
        <v>0</v>
      </c>
      <c r="G25" s="87"/>
    </row>
    <row r="26" spans="1:7" s="53" customFormat="1" ht="15" customHeight="1">
      <c r="A26" s="10">
        <v>7</v>
      </c>
      <c r="B26" s="12" t="s">
        <v>30</v>
      </c>
      <c r="C26" s="77">
        <v>30</v>
      </c>
      <c r="D26" s="76">
        <v>18214.86</v>
      </c>
      <c r="G26" s="87"/>
    </row>
    <row r="27" spans="1:7" s="53" customFormat="1" ht="15" customHeight="1">
      <c r="A27" s="10">
        <v>8</v>
      </c>
      <c r="B27" s="12" t="s">
        <v>31</v>
      </c>
      <c r="C27" s="77">
        <v>30</v>
      </c>
      <c r="D27" s="76">
        <v>18214.86</v>
      </c>
      <c r="E27" s="62"/>
      <c r="G27" s="87"/>
    </row>
    <row r="28" spans="1:7" s="53" customFormat="1" ht="15" customHeight="1">
      <c r="A28" s="10">
        <v>9</v>
      </c>
      <c r="B28" s="11" t="s">
        <v>16</v>
      </c>
      <c r="C28" s="77">
        <v>0</v>
      </c>
      <c r="D28" s="76">
        <v>0</v>
      </c>
      <c r="G28" s="87"/>
    </row>
    <row r="29" spans="1:7" s="53" customFormat="1" ht="15" customHeight="1">
      <c r="A29" s="10">
        <v>10</v>
      </c>
      <c r="B29" s="7" t="s">
        <v>40</v>
      </c>
      <c r="C29" s="77">
        <v>30</v>
      </c>
      <c r="D29" s="76">
        <v>18214.86</v>
      </c>
      <c r="G29" s="87"/>
    </row>
    <row r="30" spans="1:7" s="53" customFormat="1" ht="15" customHeight="1">
      <c r="A30" s="10">
        <v>11</v>
      </c>
      <c r="B30" s="13" t="s">
        <v>22</v>
      </c>
      <c r="C30" s="78">
        <v>0</v>
      </c>
      <c r="D30" s="76">
        <v>0</v>
      </c>
      <c r="G30" s="87"/>
    </row>
    <row r="31" spans="1:7" s="53" customFormat="1" ht="15" customHeight="1">
      <c r="A31" s="10">
        <v>12</v>
      </c>
      <c r="B31" s="14" t="s">
        <v>32</v>
      </c>
      <c r="C31" s="78">
        <v>30</v>
      </c>
      <c r="D31" s="76">
        <v>18214.86</v>
      </c>
      <c r="G31" s="87"/>
    </row>
    <row r="32" spans="1:7" s="53" customFormat="1" ht="15" customHeight="1">
      <c r="A32" s="10">
        <v>13</v>
      </c>
      <c r="B32" s="14" t="s">
        <v>33</v>
      </c>
      <c r="C32" s="78">
        <v>30</v>
      </c>
      <c r="D32" s="76">
        <v>18214.86</v>
      </c>
      <c r="G32" s="87"/>
    </row>
    <row r="33" spans="1:7" s="53" customFormat="1" ht="15" customHeight="1">
      <c r="A33" s="10">
        <v>14</v>
      </c>
      <c r="B33" s="14" t="s">
        <v>34</v>
      </c>
      <c r="C33" s="78">
        <v>30</v>
      </c>
      <c r="D33" s="76">
        <v>18214.86</v>
      </c>
      <c r="G33" s="87"/>
    </row>
    <row r="34" spans="1:7" s="53" customFormat="1" ht="15" customHeight="1">
      <c r="A34" s="10">
        <v>15</v>
      </c>
      <c r="B34" s="12" t="s">
        <v>35</v>
      </c>
      <c r="C34" s="77">
        <v>0</v>
      </c>
      <c r="D34" s="76">
        <v>0</v>
      </c>
      <c r="G34" s="87"/>
    </row>
    <row r="35" spans="1:7" s="53" customFormat="1" ht="25.5">
      <c r="A35" s="10">
        <v>16</v>
      </c>
      <c r="B35" s="14" t="s">
        <v>36</v>
      </c>
      <c r="C35" s="77">
        <v>0</v>
      </c>
      <c r="D35" s="76">
        <v>0</v>
      </c>
      <c r="G35" s="87"/>
    </row>
    <row r="36" spans="1:7" s="53" customFormat="1" ht="25.5">
      <c r="A36" s="10">
        <v>17</v>
      </c>
      <c r="B36" s="12" t="s">
        <v>37</v>
      </c>
      <c r="C36" s="77">
        <v>30</v>
      </c>
      <c r="D36" s="76">
        <v>18214.86</v>
      </c>
      <c r="G36" s="87"/>
    </row>
    <row r="37" spans="1:7" s="53" customFormat="1" ht="15" customHeight="1">
      <c r="A37" s="10">
        <v>18</v>
      </c>
      <c r="B37" s="12" t="s">
        <v>38</v>
      </c>
      <c r="C37" s="77">
        <v>0</v>
      </c>
      <c r="D37" s="76">
        <v>0</v>
      </c>
      <c r="G37" s="87"/>
    </row>
    <row r="38" spans="1:7" s="53" customFormat="1" ht="15" customHeight="1">
      <c r="A38" s="10">
        <v>19</v>
      </c>
      <c r="B38" s="11" t="s">
        <v>42</v>
      </c>
      <c r="C38" s="77">
        <v>30</v>
      </c>
      <c r="D38" s="76">
        <v>18214.86</v>
      </c>
      <c r="G38" s="87"/>
    </row>
    <row r="39" spans="1:7" s="53" customFormat="1" ht="15" customHeight="1">
      <c r="A39" s="10">
        <v>20</v>
      </c>
      <c r="B39" s="11" t="s">
        <v>12</v>
      </c>
      <c r="C39" s="77">
        <v>0</v>
      </c>
      <c r="D39" s="76">
        <v>0</v>
      </c>
      <c r="G39" s="87"/>
    </row>
    <row r="40" spans="1:7" s="53" customFormat="1" ht="15" customHeight="1">
      <c r="A40" s="10">
        <v>21</v>
      </c>
      <c r="B40" s="7" t="s">
        <v>43</v>
      </c>
      <c r="C40" s="77">
        <v>30</v>
      </c>
      <c r="D40" s="76">
        <v>18214.86</v>
      </c>
      <c r="G40" s="87"/>
    </row>
    <row r="41" spans="1:7" s="53" customFormat="1" ht="15" customHeight="1">
      <c r="A41" s="10">
        <v>22</v>
      </c>
      <c r="B41" s="7" t="s">
        <v>44</v>
      </c>
      <c r="C41" s="77">
        <v>30</v>
      </c>
      <c r="D41" s="76">
        <v>18214.86</v>
      </c>
      <c r="G41" s="87"/>
    </row>
    <row r="42" spans="1:7" s="53" customFormat="1" ht="15" customHeight="1">
      <c r="A42" s="10">
        <v>23</v>
      </c>
      <c r="B42" s="7" t="s">
        <v>45</v>
      </c>
      <c r="C42" s="77">
        <v>30</v>
      </c>
      <c r="D42" s="76">
        <v>18214.9</v>
      </c>
      <c r="G42" s="87"/>
    </row>
    <row r="43" spans="1:7" s="53" customFormat="1" ht="15" customHeight="1">
      <c r="A43" s="10">
        <v>24</v>
      </c>
      <c r="B43" s="7" t="s">
        <v>46</v>
      </c>
      <c r="C43" s="77">
        <v>0</v>
      </c>
      <c r="D43" s="76">
        <v>0</v>
      </c>
      <c r="G43" s="87"/>
    </row>
    <row r="44" spans="1:7" s="53" customFormat="1" ht="15" customHeight="1">
      <c r="A44" s="10"/>
      <c r="B44" s="51" t="s">
        <v>3</v>
      </c>
      <c r="C44" s="88">
        <v>510</v>
      </c>
      <c r="D44" s="127">
        <v>309652.67</v>
      </c>
      <c r="E44" s="62"/>
      <c r="G44" s="87"/>
    </row>
    <row r="45" spans="1:7" s="53" customFormat="1" ht="15" customHeight="1">
      <c r="A45" s="10"/>
      <c r="B45" s="51" t="s">
        <v>9</v>
      </c>
      <c r="C45" s="52">
        <v>309652.67</v>
      </c>
      <c r="D45" s="49"/>
      <c r="G45" s="87"/>
    </row>
    <row r="46" spans="1:7" s="53" customFormat="1" ht="15" customHeight="1" thickBot="1">
      <c r="A46" s="54"/>
      <c r="B46" s="80"/>
      <c r="C46" s="81"/>
      <c r="D46" s="82"/>
      <c r="G46" s="87"/>
    </row>
    <row r="47" spans="2:7" s="53" customFormat="1" ht="12.75">
      <c r="B47" s="50"/>
      <c r="C47" s="50"/>
      <c r="D47" s="50"/>
      <c r="G47" s="87"/>
    </row>
    <row r="48" spans="2:7" s="53" customFormat="1" ht="12.75">
      <c r="B48" s="58" t="s">
        <v>4</v>
      </c>
      <c r="C48" s="59">
        <v>607.1620980392156</v>
      </c>
      <c r="D48" s="60"/>
      <c r="G48" s="87"/>
    </row>
    <row r="49" spans="2:7" s="53" customFormat="1" ht="12.75">
      <c r="B49" s="50"/>
      <c r="C49" s="60"/>
      <c r="D49" s="60"/>
      <c r="G49" s="87"/>
    </row>
    <row r="50" spans="2:7" s="53" customFormat="1" ht="12.75">
      <c r="B50" s="61"/>
      <c r="C50" s="61"/>
      <c r="D50" s="61"/>
      <c r="G50" s="87"/>
    </row>
    <row r="51" spans="2:7" s="53" customFormat="1" ht="12.75">
      <c r="B51" s="146"/>
      <c r="C51" s="147"/>
      <c r="D51" s="61"/>
      <c r="G51" s="87"/>
    </row>
    <row r="52" s="53" customFormat="1" ht="12.75">
      <c r="G52" s="87"/>
    </row>
    <row r="53" s="53" customFormat="1" ht="12.75">
      <c r="G53" s="87"/>
    </row>
    <row r="54" spans="1:7" s="53" customFormat="1" ht="12.75" customHeight="1">
      <c r="A54" s="134"/>
      <c r="B54" s="181"/>
      <c r="C54" s="182"/>
      <c r="D54" s="131"/>
      <c r="E54" s="183"/>
      <c r="G54" s="87"/>
    </row>
    <row r="55" spans="1:7" s="53" customFormat="1" ht="12.75" customHeight="1">
      <c r="A55" s="136"/>
      <c r="B55" s="181"/>
      <c r="C55" s="184"/>
      <c r="D55" s="180"/>
      <c r="E55" s="183"/>
      <c r="G55" s="87"/>
    </row>
    <row r="56" spans="1:4" ht="16.5">
      <c r="A56" s="2"/>
      <c r="B56" s="2"/>
      <c r="C56" s="2"/>
      <c r="D56" s="2"/>
    </row>
  </sheetData>
  <mergeCells count="7">
    <mergeCell ref="A54:B54"/>
    <mergeCell ref="A55:B55"/>
    <mergeCell ref="A1:D1"/>
    <mergeCell ref="B51:C51"/>
    <mergeCell ref="A12:D12"/>
    <mergeCell ref="A13:D13"/>
    <mergeCell ref="C9:D9"/>
  </mergeCells>
  <printOptions horizontalCentered="1" verticalCentered="1"/>
  <pageMargins left="0.56" right="0.15748031496063" top="0.393700787401575" bottom="0.393700787401575" header="0.17" footer="0.3149606299212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SheetLayoutView="100" workbookViewId="0" topLeftCell="A1">
      <selection activeCell="H18" sqref="H18"/>
    </sheetView>
  </sheetViews>
  <sheetFormatPr defaultColWidth="9.140625" defaultRowHeight="12.75"/>
  <cols>
    <col min="1" max="1" width="4.00390625" style="9" customWidth="1"/>
    <col min="2" max="2" width="40.7109375" style="9" customWidth="1"/>
    <col min="3" max="3" width="17.00390625" style="27" customWidth="1"/>
    <col min="4" max="4" width="17.140625" style="26" customWidth="1"/>
    <col min="5" max="5" width="15.7109375" style="26" customWidth="1"/>
    <col min="6" max="6" width="9.140625" style="9" customWidth="1"/>
    <col min="7" max="7" width="13.28125" style="9" customWidth="1"/>
    <col min="8" max="8" width="12.57421875" style="9" customWidth="1"/>
    <col min="9" max="9" width="14.00390625" style="9" customWidth="1"/>
    <col min="10" max="16384" width="9.140625" style="9" customWidth="1"/>
  </cols>
  <sheetData>
    <row r="1" spans="1:5" s="32" customFormat="1" ht="15" customHeight="1">
      <c r="A1" s="137" t="s">
        <v>5</v>
      </c>
      <c r="B1" s="138"/>
      <c r="C1" s="138"/>
      <c r="D1" s="138"/>
      <c r="E1" s="31"/>
    </row>
    <row r="2" spans="1:5" s="32" customFormat="1" ht="15" customHeight="1">
      <c r="A2" s="29"/>
      <c r="B2" s="30"/>
      <c r="C2" s="30"/>
      <c r="D2" s="30"/>
      <c r="E2" s="31"/>
    </row>
    <row r="3" spans="1:5" s="32" customFormat="1" ht="15" customHeight="1">
      <c r="A3" s="29"/>
      <c r="B3" s="30"/>
      <c r="C3" s="33"/>
      <c r="D3" s="30"/>
      <c r="E3" s="31"/>
    </row>
    <row r="4" spans="1:3" s="32" customFormat="1" ht="15" customHeight="1">
      <c r="A4" s="29"/>
      <c r="B4" s="30"/>
      <c r="C4" s="34"/>
    </row>
    <row r="5" spans="1:3" s="32" customFormat="1" ht="15" customHeight="1">
      <c r="A5" s="29"/>
      <c r="B5" s="30"/>
      <c r="C5" s="34"/>
    </row>
    <row r="6" s="32" customFormat="1" ht="15" customHeight="1">
      <c r="C6" s="35"/>
    </row>
    <row r="7" s="32" customFormat="1" ht="15" customHeight="1">
      <c r="C7" s="35"/>
    </row>
    <row r="8" s="32" customFormat="1" ht="15" customHeight="1">
      <c r="C8" s="34"/>
    </row>
    <row r="9" spans="3:5" s="32" customFormat="1" ht="15" customHeight="1">
      <c r="C9" s="143"/>
      <c r="D9" s="151"/>
      <c r="E9" s="151"/>
    </row>
    <row r="10" s="32" customFormat="1" ht="15" customHeight="1">
      <c r="C10" s="28"/>
    </row>
    <row r="11" s="32" customFormat="1" ht="15" customHeight="1">
      <c r="C11" s="28"/>
    </row>
    <row r="12" spans="3:5" s="32" customFormat="1" ht="15" customHeight="1">
      <c r="C12" s="143"/>
      <c r="D12" s="151"/>
      <c r="E12" s="151"/>
    </row>
    <row r="13" s="32" customFormat="1" ht="15" customHeight="1">
      <c r="C13" s="28"/>
    </row>
    <row r="14" spans="1:5" s="32" customFormat="1" ht="30" customHeight="1">
      <c r="A14" s="154" t="s">
        <v>47</v>
      </c>
      <c r="B14" s="154"/>
      <c r="C14" s="154"/>
      <c r="D14" s="154"/>
      <c r="E14" s="154"/>
    </row>
    <row r="15" spans="1:5" s="36" customFormat="1" ht="15" customHeight="1">
      <c r="A15" s="155"/>
      <c r="B15" s="155"/>
      <c r="C15" s="155"/>
      <c r="D15" s="155"/>
      <c r="E15" s="155"/>
    </row>
    <row r="16" spans="1:5" s="32" customFormat="1" ht="15" customHeight="1">
      <c r="A16" s="36"/>
      <c r="B16" s="36"/>
      <c r="C16" s="37"/>
      <c r="D16" s="38"/>
      <c r="E16" s="39" t="s">
        <v>26</v>
      </c>
    </row>
    <row r="17" spans="1:5" s="32" customFormat="1" ht="15" customHeight="1">
      <c r="A17" s="36"/>
      <c r="B17" s="132">
        <v>42552</v>
      </c>
      <c r="C17" s="37"/>
      <c r="D17" s="38"/>
      <c r="E17" s="38"/>
    </row>
    <row r="18" spans="1:5" ht="15" customHeight="1" thickBot="1">
      <c r="A18" s="15"/>
      <c r="B18" s="15"/>
      <c r="C18" s="16"/>
      <c r="D18" s="17"/>
      <c r="E18" s="17"/>
    </row>
    <row r="19" spans="1:5" s="94" customFormat="1" ht="57.75" customHeight="1">
      <c r="A19" s="89" t="s">
        <v>0</v>
      </c>
      <c r="B19" s="90" t="s">
        <v>1</v>
      </c>
      <c r="C19" s="91" t="s">
        <v>3</v>
      </c>
      <c r="D19" s="92" t="s">
        <v>18</v>
      </c>
      <c r="E19" s="93" t="s">
        <v>11</v>
      </c>
    </row>
    <row r="20" spans="1:5" s="67" customFormat="1" ht="12.75">
      <c r="A20" s="63">
        <v>0</v>
      </c>
      <c r="B20" s="64">
        <v>1</v>
      </c>
      <c r="C20" s="65">
        <v>2</v>
      </c>
      <c r="D20" s="66">
        <v>3</v>
      </c>
      <c r="E20" s="83">
        <v>4</v>
      </c>
    </row>
    <row r="21" spans="1:9" s="68" customFormat="1" ht="15" customHeight="1">
      <c r="A21" s="21">
        <v>1</v>
      </c>
      <c r="B21" s="7" t="s">
        <v>27</v>
      </c>
      <c r="C21" s="18">
        <v>445169.83</v>
      </c>
      <c r="D21" s="19">
        <v>408740.1</v>
      </c>
      <c r="E21" s="84">
        <v>36429.73</v>
      </c>
      <c r="G21" s="71"/>
      <c r="H21" s="71"/>
      <c r="I21" s="103"/>
    </row>
    <row r="22" spans="1:9" s="68" customFormat="1" ht="15" customHeight="1">
      <c r="A22" s="21">
        <v>2</v>
      </c>
      <c r="B22" s="7" t="s">
        <v>28</v>
      </c>
      <c r="C22" s="18">
        <v>143870.09</v>
      </c>
      <c r="D22" s="19">
        <v>125655.23</v>
      </c>
      <c r="E22" s="84">
        <v>18214.86</v>
      </c>
      <c r="G22" s="71"/>
      <c r="H22" s="71"/>
      <c r="I22" s="103"/>
    </row>
    <row r="23" spans="1:9" s="68" customFormat="1" ht="15" customHeight="1">
      <c r="A23" s="21">
        <v>3</v>
      </c>
      <c r="B23" s="7" t="s">
        <v>29</v>
      </c>
      <c r="C23" s="18">
        <v>60117.48</v>
      </c>
      <c r="D23" s="19">
        <v>41902.62</v>
      </c>
      <c r="E23" s="84">
        <v>18214.86</v>
      </c>
      <c r="G23" s="71"/>
      <c r="H23" s="71"/>
      <c r="I23" s="103"/>
    </row>
    <row r="24" spans="1:9" s="68" customFormat="1" ht="15" customHeight="1">
      <c r="A24" s="21">
        <v>4</v>
      </c>
      <c r="B24" s="7" t="s">
        <v>14</v>
      </c>
      <c r="C24" s="18">
        <v>178876.68</v>
      </c>
      <c r="D24" s="19">
        <v>160661.82</v>
      </c>
      <c r="E24" s="84">
        <v>18214.86</v>
      </c>
      <c r="G24" s="71"/>
      <c r="H24" s="71"/>
      <c r="I24" s="103"/>
    </row>
    <row r="25" spans="1:9" s="68" customFormat="1" ht="15" customHeight="1">
      <c r="A25" s="21">
        <v>5</v>
      </c>
      <c r="B25" s="7" t="s">
        <v>15</v>
      </c>
      <c r="C25" s="18">
        <v>168262.05</v>
      </c>
      <c r="D25" s="19">
        <v>150047.19</v>
      </c>
      <c r="E25" s="84">
        <v>18214.86</v>
      </c>
      <c r="G25" s="71"/>
      <c r="H25" s="71"/>
      <c r="I25" s="103"/>
    </row>
    <row r="26" spans="1:9" s="68" customFormat="1" ht="15" customHeight="1">
      <c r="A26" s="21">
        <v>6</v>
      </c>
      <c r="B26" s="7" t="s">
        <v>23</v>
      </c>
      <c r="C26" s="18">
        <v>16739.99</v>
      </c>
      <c r="D26" s="19">
        <v>16739.99</v>
      </c>
      <c r="E26" s="84">
        <v>0</v>
      </c>
      <c r="G26" s="71"/>
      <c r="H26" s="71"/>
      <c r="I26" s="103"/>
    </row>
    <row r="27" spans="1:9" s="68" customFormat="1" ht="17.25" customHeight="1">
      <c r="A27" s="21">
        <v>7</v>
      </c>
      <c r="B27" s="6" t="s">
        <v>30</v>
      </c>
      <c r="C27" s="18">
        <v>283843.81</v>
      </c>
      <c r="D27" s="19">
        <v>265628.95</v>
      </c>
      <c r="E27" s="84">
        <v>18214.86</v>
      </c>
      <c r="G27" s="71"/>
      <c r="H27" s="71"/>
      <c r="I27" s="103"/>
    </row>
    <row r="28" spans="1:9" s="68" customFormat="1" ht="15" customHeight="1">
      <c r="A28" s="21">
        <v>8</v>
      </c>
      <c r="B28" s="6" t="s">
        <v>31</v>
      </c>
      <c r="C28" s="18">
        <v>134306.19</v>
      </c>
      <c r="D28" s="19">
        <v>116091.33</v>
      </c>
      <c r="E28" s="84">
        <v>18214.86</v>
      </c>
      <c r="G28" s="71"/>
      <c r="H28" s="71"/>
      <c r="I28" s="103"/>
    </row>
    <row r="29" spans="1:9" s="68" customFormat="1" ht="15" customHeight="1">
      <c r="A29" s="21">
        <v>9</v>
      </c>
      <c r="B29" s="8" t="s">
        <v>16</v>
      </c>
      <c r="C29" s="18">
        <v>17434.86</v>
      </c>
      <c r="D29" s="19">
        <v>17434.86</v>
      </c>
      <c r="E29" s="84">
        <v>0</v>
      </c>
      <c r="G29" s="71"/>
      <c r="H29" s="71"/>
      <c r="I29" s="103"/>
    </row>
    <row r="30" spans="1:9" s="68" customFormat="1" ht="15" customHeight="1">
      <c r="A30" s="21">
        <v>10</v>
      </c>
      <c r="B30" s="8" t="s">
        <v>13</v>
      </c>
      <c r="C30" s="18">
        <v>215024.54</v>
      </c>
      <c r="D30" s="19">
        <v>196809.68</v>
      </c>
      <c r="E30" s="84">
        <v>18214.86</v>
      </c>
      <c r="G30" s="71"/>
      <c r="H30" s="71"/>
      <c r="I30" s="103"/>
    </row>
    <row r="31" spans="1:9" s="68" customFormat="1" ht="15" customHeight="1">
      <c r="A31" s="21">
        <v>11</v>
      </c>
      <c r="B31" s="7" t="s">
        <v>22</v>
      </c>
      <c r="C31" s="18">
        <v>63169.79</v>
      </c>
      <c r="D31" s="19">
        <v>63169.79</v>
      </c>
      <c r="E31" s="84">
        <v>0</v>
      </c>
      <c r="G31" s="71"/>
      <c r="H31" s="71"/>
      <c r="I31" s="103"/>
    </row>
    <row r="32" spans="1:9" s="68" customFormat="1" ht="15" customHeight="1">
      <c r="A32" s="21">
        <v>12</v>
      </c>
      <c r="B32" s="20" t="s">
        <v>32</v>
      </c>
      <c r="C32" s="18">
        <v>172833.44</v>
      </c>
      <c r="D32" s="19">
        <v>154618.58</v>
      </c>
      <c r="E32" s="84">
        <v>18214.86</v>
      </c>
      <c r="G32" s="71"/>
      <c r="H32" s="71"/>
      <c r="I32" s="103"/>
    </row>
    <row r="33" spans="1:9" s="68" customFormat="1" ht="15" customHeight="1">
      <c r="A33" s="21">
        <v>13</v>
      </c>
      <c r="B33" s="20" t="s">
        <v>33</v>
      </c>
      <c r="C33" s="18">
        <v>82454.32</v>
      </c>
      <c r="D33" s="19">
        <v>64239.46</v>
      </c>
      <c r="E33" s="84">
        <v>18214.86</v>
      </c>
      <c r="G33" s="71"/>
      <c r="H33" s="71"/>
      <c r="I33" s="103"/>
    </row>
    <row r="34" spans="1:9" s="68" customFormat="1" ht="15" customHeight="1">
      <c r="A34" s="21">
        <v>14</v>
      </c>
      <c r="B34" s="20" t="s">
        <v>34</v>
      </c>
      <c r="C34" s="18">
        <v>70435.22</v>
      </c>
      <c r="D34" s="19">
        <v>52220.36</v>
      </c>
      <c r="E34" s="84">
        <v>18214.86</v>
      </c>
      <c r="G34" s="71"/>
      <c r="H34" s="71"/>
      <c r="I34" s="103"/>
    </row>
    <row r="35" spans="1:9" s="68" customFormat="1" ht="15" customHeight="1">
      <c r="A35" s="21">
        <v>15</v>
      </c>
      <c r="B35" s="6" t="s">
        <v>35</v>
      </c>
      <c r="C35" s="18">
        <v>127350.29</v>
      </c>
      <c r="D35" s="19">
        <v>127350.29</v>
      </c>
      <c r="E35" s="84">
        <v>0</v>
      </c>
      <c r="G35" s="71"/>
      <c r="H35" s="71"/>
      <c r="I35" s="103"/>
    </row>
    <row r="36" spans="1:9" s="68" customFormat="1" ht="25.5">
      <c r="A36" s="21">
        <v>16</v>
      </c>
      <c r="B36" s="20" t="s">
        <v>36</v>
      </c>
      <c r="C36" s="18">
        <v>77191.37</v>
      </c>
      <c r="D36" s="19">
        <v>77191.37</v>
      </c>
      <c r="E36" s="84">
        <v>0</v>
      </c>
      <c r="G36" s="71"/>
      <c r="H36" s="71"/>
      <c r="I36" s="103"/>
    </row>
    <row r="37" spans="1:9" s="68" customFormat="1" ht="25.5">
      <c r="A37" s="21">
        <v>17</v>
      </c>
      <c r="B37" s="6" t="s">
        <v>37</v>
      </c>
      <c r="C37" s="18">
        <v>230781.19</v>
      </c>
      <c r="D37" s="19">
        <v>212566.33</v>
      </c>
      <c r="E37" s="84">
        <v>18214.86</v>
      </c>
      <c r="G37" s="71"/>
      <c r="H37" s="71"/>
      <c r="I37" s="103"/>
    </row>
    <row r="38" spans="1:9" s="69" customFormat="1" ht="28.5" customHeight="1">
      <c r="A38" s="21">
        <v>18</v>
      </c>
      <c r="B38" s="6" t="s">
        <v>38</v>
      </c>
      <c r="C38" s="18">
        <v>40955.08</v>
      </c>
      <c r="D38" s="19">
        <v>40955.08</v>
      </c>
      <c r="E38" s="84">
        <v>0</v>
      </c>
      <c r="G38" s="71"/>
      <c r="H38" s="71"/>
      <c r="I38" s="103"/>
    </row>
    <row r="39" spans="1:9" s="68" customFormat="1" ht="15" customHeight="1">
      <c r="A39" s="21">
        <v>19</v>
      </c>
      <c r="B39" s="8" t="s">
        <v>39</v>
      </c>
      <c r="C39" s="18">
        <v>165400.46</v>
      </c>
      <c r="D39" s="19">
        <v>147185.6</v>
      </c>
      <c r="E39" s="84">
        <v>18214.86</v>
      </c>
      <c r="G39" s="71"/>
      <c r="H39" s="71"/>
      <c r="I39" s="103"/>
    </row>
    <row r="40" spans="1:9" s="68" customFormat="1" ht="15" customHeight="1">
      <c r="A40" s="21">
        <v>20</v>
      </c>
      <c r="B40" s="7" t="s">
        <v>12</v>
      </c>
      <c r="C40" s="128">
        <v>15266.03</v>
      </c>
      <c r="D40" s="19">
        <v>15266.03</v>
      </c>
      <c r="E40" s="84">
        <v>0</v>
      </c>
      <c r="G40" s="71"/>
      <c r="H40" s="71"/>
      <c r="I40" s="103"/>
    </row>
    <row r="41" spans="1:9" s="68" customFormat="1" ht="15" customHeight="1">
      <c r="A41" s="21">
        <v>21</v>
      </c>
      <c r="B41" s="8" t="s">
        <v>43</v>
      </c>
      <c r="C41" s="128">
        <v>120128.774</v>
      </c>
      <c r="D41" s="19">
        <v>101913.914</v>
      </c>
      <c r="E41" s="84">
        <v>18214.86</v>
      </c>
      <c r="G41" s="71"/>
      <c r="H41" s="71"/>
      <c r="I41" s="103"/>
    </row>
    <row r="42" spans="1:9" s="68" customFormat="1" ht="15" customHeight="1">
      <c r="A42" s="21">
        <v>22</v>
      </c>
      <c r="B42" s="8" t="s">
        <v>44</v>
      </c>
      <c r="C42" s="128">
        <v>92439.36</v>
      </c>
      <c r="D42" s="19">
        <v>74224.5</v>
      </c>
      <c r="E42" s="84">
        <v>18214.86</v>
      </c>
      <c r="G42" s="71"/>
      <c r="H42" s="71"/>
      <c r="I42" s="103"/>
    </row>
    <row r="43" spans="1:9" s="68" customFormat="1" ht="15" customHeight="1">
      <c r="A43" s="21">
        <v>23</v>
      </c>
      <c r="B43" s="8" t="s">
        <v>45</v>
      </c>
      <c r="C43" s="128">
        <v>156156.64</v>
      </c>
      <c r="D43" s="19">
        <v>137941.74</v>
      </c>
      <c r="E43" s="84">
        <v>18214.9</v>
      </c>
      <c r="G43" s="71"/>
      <c r="H43" s="71"/>
      <c r="I43" s="103"/>
    </row>
    <row r="44" spans="1:9" s="68" customFormat="1" ht="15" customHeight="1">
      <c r="A44" s="21">
        <v>24</v>
      </c>
      <c r="B44" s="7" t="s">
        <v>46</v>
      </c>
      <c r="C44" s="128">
        <v>18319.24</v>
      </c>
      <c r="D44" s="19">
        <v>18319.24</v>
      </c>
      <c r="E44" s="84">
        <v>0</v>
      </c>
      <c r="G44" s="71"/>
      <c r="H44" s="71"/>
      <c r="I44" s="103"/>
    </row>
    <row r="45" spans="1:9" s="68" customFormat="1" ht="15" customHeight="1">
      <c r="A45" s="21"/>
      <c r="B45" s="22"/>
      <c r="C45" s="18"/>
      <c r="D45" s="19"/>
      <c r="E45" s="84"/>
      <c r="G45" s="71"/>
      <c r="H45" s="71"/>
      <c r="I45" s="71"/>
    </row>
    <row r="46" spans="1:9" s="68" customFormat="1" ht="15" customHeight="1" thickBot="1">
      <c r="A46" s="23"/>
      <c r="B46" s="24" t="s">
        <v>3</v>
      </c>
      <c r="C46" s="25">
        <v>3096526.7240000004</v>
      </c>
      <c r="D46" s="25">
        <v>2786874.0540000005</v>
      </c>
      <c r="E46" s="130">
        <v>309652.67</v>
      </c>
      <c r="G46" s="73"/>
      <c r="H46" s="73"/>
      <c r="I46" s="73"/>
    </row>
    <row r="47" spans="3:5" s="68" customFormat="1" ht="12.75">
      <c r="C47" s="70"/>
      <c r="D47" s="71"/>
      <c r="E47" s="71"/>
    </row>
    <row r="48" spans="2:5" s="69" customFormat="1" ht="12.75">
      <c r="B48" s="69" t="s">
        <v>8</v>
      </c>
      <c r="C48" s="72"/>
      <c r="D48" s="73">
        <v>210.56595069496709</v>
      </c>
      <c r="E48" s="73">
        <v>607.1620980392156</v>
      </c>
    </row>
    <row r="49" spans="3:5" s="68" customFormat="1" ht="12.75">
      <c r="C49" s="70"/>
      <c r="D49" s="71"/>
      <c r="E49" s="71"/>
    </row>
    <row r="50" spans="2:5" s="68" customFormat="1" ht="12.75">
      <c r="B50" s="152"/>
      <c r="C50" s="153"/>
      <c r="D50" s="74"/>
      <c r="E50" s="75"/>
    </row>
    <row r="51" spans="1:5" s="68" customFormat="1" ht="12.75" customHeight="1">
      <c r="A51" s="134"/>
      <c r="B51" s="135"/>
      <c r="C51" s="129"/>
      <c r="D51" s="134"/>
      <c r="E51" s="135"/>
    </row>
    <row r="52" spans="1:5" s="68" customFormat="1" ht="12.75" customHeight="1">
      <c r="A52" s="136"/>
      <c r="B52" s="135"/>
      <c r="C52" s="126"/>
      <c r="D52" s="150"/>
      <c r="E52" s="135"/>
    </row>
  </sheetData>
  <mergeCells count="10">
    <mergeCell ref="A52:B52"/>
    <mergeCell ref="D52:E52"/>
    <mergeCell ref="A1:D1"/>
    <mergeCell ref="C12:E12"/>
    <mergeCell ref="C9:E9"/>
    <mergeCell ref="B50:C50"/>
    <mergeCell ref="A14:E14"/>
    <mergeCell ref="A15:E15"/>
    <mergeCell ref="A51:B51"/>
    <mergeCell ref="D51:E51"/>
  </mergeCells>
  <printOptions horizontalCentered="1" verticalCentered="1"/>
  <pageMargins left="0" right="0" top="0.196850393700787" bottom="0" header="0.31496062992126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margareta.miron</cp:lastModifiedBy>
  <cp:lastPrinted>2016-08-05T06:32:33Z</cp:lastPrinted>
  <dcterms:created xsi:type="dcterms:W3CDTF">2003-02-20T14:27:52Z</dcterms:created>
  <dcterms:modified xsi:type="dcterms:W3CDTF">2017-06-20T06:57:29Z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